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o\Documents\Webinar_20200402\"/>
    </mc:Choice>
  </mc:AlternateContent>
  <xr:revisionPtr revIDLastSave="0" documentId="13_ncr:40009_{40048013-37DD-44EC-8519-8CCAC4D1CF4C}" xr6:coauthVersionLast="44" xr6:coauthVersionMax="44" xr10:uidLastSave="{00000000-0000-0000-0000-000000000000}"/>
  <bookViews>
    <workbookView xWindow="28680" yWindow="-120" windowWidth="29040" windowHeight="15840"/>
  </bookViews>
  <sheets>
    <sheet name="Cabl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21" i="1" l="1"/>
  <c r="AD21" i="1"/>
  <c r="Z21" i="1"/>
  <c r="AF21" i="1" s="1"/>
  <c r="Y21" i="1"/>
  <c r="X21" i="1"/>
  <c r="W21" i="1"/>
  <c r="AC21" i="1" s="1"/>
  <c r="V21" i="1"/>
  <c r="AB21" i="1" s="1"/>
  <c r="U21" i="1"/>
  <c r="AA21" i="1" s="1"/>
  <c r="AG21" i="1" s="1"/>
  <c r="T21" i="1"/>
  <c r="AC20" i="1"/>
  <c r="AB20" i="1"/>
  <c r="Y20" i="1"/>
  <c r="AE20" i="1" s="1"/>
  <c r="X20" i="1"/>
  <c r="AD20" i="1" s="1"/>
  <c r="W20" i="1"/>
  <c r="V20" i="1"/>
  <c r="U20" i="1"/>
  <c r="AA20" i="1" s="1"/>
  <c r="AG20" i="1" s="1"/>
  <c r="T20" i="1"/>
  <c r="Z20" i="1" s="1"/>
  <c r="AF20" i="1" s="1"/>
  <c r="AD19" i="1"/>
  <c r="AA19" i="1"/>
  <c r="AG19" i="1" s="1"/>
  <c r="Z19" i="1"/>
  <c r="AF19" i="1" s="1"/>
  <c r="Y19" i="1"/>
  <c r="AE19" i="1" s="1"/>
  <c r="X19" i="1"/>
  <c r="W19" i="1"/>
  <c r="AC19" i="1" s="1"/>
  <c r="V19" i="1"/>
  <c r="AB19" i="1" s="1"/>
  <c r="U19" i="1"/>
  <c r="T19" i="1"/>
  <c r="AB18" i="1"/>
  <c r="Y18" i="1"/>
  <c r="AE18" i="1" s="1"/>
  <c r="X18" i="1"/>
  <c r="AD18" i="1" s="1"/>
  <c r="W18" i="1"/>
  <c r="AC18" i="1" s="1"/>
  <c r="V18" i="1"/>
  <c r="U18" i="1"/>
  <c r="AA18" i="1" s="1"/>
  <c r="AG18" i="1" s="1"/>
  <c r="T18" i="1"/>
  <c r="Z18" i="1" s="1"/>
  <c r="AF18" i="1" s="1"/>
  <c r="AE17" i="1"/>
  <c r="AD17" i="1"/>
  <c r="Z17" i="1"/>
  <c r="AF17" i="1" s="1"/>
  <c r="Y17" i="1"/>
  <c r="X17" i="1"/>
  <c r="W17" i="1"/>
  <c r="AC17" i="1" s="1"/>
  <c r="V17" i="1"/>
  <c r="AB17" i="1" s="1"/>
  <c r="U17" i="1"/>
  <c r="AA17" i="1" s="1"/>
  <c r="AG17" i="1" s="1"/>
  <c r="T17" i="1"/>
  <c r="AC16" i="1"/>
  <c r="AB16" i="1"/>
  <c r="Y16" i="1"/>
  <c r="AE16" i="1" s="1"/>
  <c r="X16" i="1"/>
  <c r="AD16" i="1" s="1"/>
  <c r="W16" i="1"/>
  <c r="V16" i="1"/>
  <c r="U16" i="1"/>
  <c r="AA16" i="1" s="1"/>
  <c r="AG16" i="1" s="1"/>
  <c r="T16" i="1"/>
  <c r="Z16" i="1" s="1"/>
  <c r="AF16" i="1" s="1"/>
  <c r="AD15" i="1"/>
  <c r="AA15" i="1"/>
  <c r="AG15" i="1" s="1"/>
  <c r="Z15" i="1"/>
  <c r="AF15" i="1" s="1"/>
  <c r="Y15" i="1"/>
  <c r="AE15" i="1" s="1"/>
  <c r="X15" i="1"/>
  <c r="W15" i="1"/>
  <c r="AC15" i="1" s="1"/>
  <c r="V15" i="1"/>
  <c r="AB15" i="1" s="1"/>
  <c r="U15" i="1"/>
  <c r="T15" i="1"/>
  <c r="AB14" i="1"/>
  <c r="Y14" i="1"/>
  <c r="AE14" i="1" s="1"/>
  <c r="X14" i="1"/>
  <c r="AD14" i="1" s="1"/>
  <c r="W14" i="1"/>
  <c r="AC14" i="1" s="1"/>
  <c r="V14" i="1"/>
  <c r="U14" i="1"/>
  <c r="AA14" i="1" s="1"/>
  <c r="AG14" i="1" s="1"/>
  <c r="T14" i="1"/>
  <c r="Z14" i="1" s="1"/>
  <c r="AF14" i="1" s="1"/>
  <c r="AE13" i="1"/>
  <c r="AD13" i="1"/>
  <c r="Z13" i="1"/>
  <c r="AF13" i="1" s="1"/>
  <c r="Y13" i="1"/>
  <c r="X13" i="1"/>
  <c r="W13" i="1"/>
  <c r="AC13" i="1" s="1"/>
  <c r="V13" i="1"/>
  <c r="AB13" i="1" s="1"/>
  <c r="U13" i="1"/>
  <c r="AA13" i="1" s="1"/>
  <c r="AG13" i="1" s="1"/>
  <c r="T13" i="1"/>
  <c r="AE12" i="1"/>
  <c r="AC12" i="1"/>
  <c r="AB12" i="1"/>
  <c r="Y12" i="1"/>
  <c r="X12" i="1"/>
  <c r="AD12" i="1" s="1"/>
  <c r="W12" i="1"/>
  <c r="V12" i="1"/>
  <c r="U12" i="1"/>
  <c r="AA12" i="1" s="1"/>
  <c r="AG12" i="1" s="1"/>
  <c r="T12" i="1"/>
  <c r="Z12" i="1" s="1"/>
  <c r="AF12" i="1" s="1"/>
  <c r="AD11" i="1"/>
  <c r="AC11" i="1"/>
  <c r="AA11" i="1"/>
  <c r="AG11" i="1" s="1"/>
  <c r="Z11" i="1"/>
  <c r="AF11" i="1" s="1"/>
  <c r="Y11" i="1"/>
  <c r="AE11" i="1" s="1"/>
  <c r="X11" i="1"/>
  <c r="W11" i="1"/>
  <c r="V11" i="1"/>
  <c r="AB11" i="1" s="1"/>
  <c r="U11" i="1"/>
  <c r="T11" i="1"/>
  <c r="AG10" i="1"/>
  <c r="AB10" i="1"/>
  <c r="AA10" i="1"/>
  <c r="Y10" i="1"/>
  <c r="AE10" i="1" s="1"/>
  <c r="X10" i="1"/>
  <c r="AD10" i="1" s="1"/>
  <c r="W10" i="1"/>
  <c r="AC10" i="1" s="1"/>
  <c r="V10" i="1"/>
  <c r="U10" i="1"/>
  <c r="T10" i="1"/>
  <c r="Z10" i="1" s="1"/>
  <c r="AF10" i="1" s="1"/>
  <c r="AE9" i="1"/>
  <c r="AD9" i="1"/>
  <c r="Z9" i="1"/>
  <c r="AF9" i="1" s="1"/>
  <c r="Y9" i="1"/>
  <c r="X9" i="1"/>
  <c r="W9" i="1"/>
  <c r="AC9" i="1" s="1"/>
  <c r="V9" i="1"/>
  <c r="AB9" i="1" s="1"/>
  <c r="U9" i="1"/>
  <c r="AA9" i="1" s="1"/>
  <c r="AG9" i="1" s="1"/>
  <c r="T9" i="1"/>
  <c r="AE8" i="1"/>
  <c r="AC8" i="1"/>
  <c r="AB8" i="1"/>
  <c r="Y8" i="1"/>
  <c r="X8" i="1"/>
  <c r="AD8" i="1" s="1"/>
  <c r="W8" i="1"/>
  <c r="V8" i="1"/>
  <c r="U8" i="1"/>
  <c r="AA8" i="1" s="1"/>
  <c r="AG8" i="1" s="1"/>
  <c r="T8" i="1"/>
  <c r="Z8" i="1" s="1"/>
  <c r="AF8" i="1" s="1"/>
  <c r="AD7" i="1"/>
  <c r="AC7" i="1"/>
  <c r="AA7" i="1"/>
  <c r="AG7" i="1" s="1"/>
  <c r="Z7" i="1"/>
  <c r="AF7" i="1" s="1"/>
  <c r="Y7" i="1"/>
  <c r="AE7" i="1" s="1"/>
  <c r="X7" i="1"/>
  <c r="W7" i="1"/>
  <c r="V7" i="1"/>
  <c r="AB7" i="1" s="1"/>
  <c r="U7" i="1"/>
  <c r="T7" i="1"/>
  <c r="AG6" i="1"/>
  <c r="AB6" i="1"/>
  <c r="AA6" i="1"/>
  <c r="Y6" i="1"/>
  <c r="AE6" i="1" s="1"/>
  <c r="X6" i="1"/>
  <c r="AD6" i="1" s="1"/>
  <c r="W6" i="1"/>
  <c r="AC6" i="1" s="1"/>
  <c r="V6" i="1"/>
  <c r="U6" i="1"/>
  <c r="T6" i="1"/>
  <c r="Z6" i="1" s="1"/>
  <c r="AF6" i="1" s="1"/>
  <c r="AE5" i="1"/>
  <c r="AD5" i="1"/>
  <c r="Z5" i="1"/>
  <c r="AF5" i="1" s="1"/>
  <c r="Y5" i="1"/>
  <c r="X5" i="1"/>
  <c r="W5" i="1"/>
  <c r="AC5" i="1" s="1"/>
  <c r="V5" i="1"/>
  <c r="AB5" i="1" s="1"/>
  <c r="U5" i="1"/>
  <c r="AA5" i="1" s="1"/>
  <c r="AG5" i="1" s="1"/>
  <c r="T5" i="1"/>
  <c r="AE4" i="1"/>
  <c r="AC4" i="1"/>
  <c r="AB4" i="1"/>
  <c r="Y4" i="1"/>
  <c r="X4" i="1"/>
  <c r="AD4" i="1" s="1"/>
  <c r="W4" i="1"/>
  <c r="V4" i="1"/>
  <c r="U4" i="1"/>
  <c r="AA4" i="1" s="1"/>
  <c r="AG4" i="1" s="1"/>
  <c r="T4" i="1"/>
  <c r="Z4" i="1" s="1"/>
  <c r="AF4" i="1" s="1"/>
  <c r="AC3" i="1"/>
  <c r="AA3" i="1"/>
  <c r="AG3" i="1" s="1"/>
  <c r="Z3" i="1"/>
  <c r="AF3" i="1" s="1"/>
  <c r="Y3" i="1"/>
  <c r="AE3" i="1" s="1"/>
  <c r="X3" i="1"/>
  <c r="AD3" i="1" s="1"/>
  <c r="W3" i="1"/>
  <c r="V3" i="1"/>
  <c r="AB3" i="1" s="1"/>
  <c r="U3" i="1"/>
  <c r="T3" i="1"/>
  <c r="AG2" i="1"/>
  <c r="AA2" i="1"/>
  <c r="Y2" i="1"/>
  <c r="AE2" i="1" s="1"/>
  <c r="X2" i="1"/>
  <c r="AD2" i="1" s="1"/>
  <c r="W2" i="1"/>
  <c r="AC2" i="1" s="1"/>
  <c r="V2" i="1"/>
  <c r="AB2" i="1" s="1"/>
  <c r="U2" i="1"/>
  <c r="T2" i="1"/>
  <c r="Z2" i="1" s="1"/>
  <c r="AF2" i="1" s="1"/>
  <c r="AF23" i="1" s="1"/>
  <c r="AF25" i="1" s="1"/>
  <c r="H21" i="1"/>
  <c r="H20" i="1"/>
  <c r="H17" i="1"/>
  <c r="H16" i="1"/>
  <c r="H15" i="1"/>
  <c r="H14" i="1"/>
  <c r="H13" i="1"/>
  <c r="H12" i="1"/>
  <c r="H11" i="1"/>
  <c r="H10" i="1"/>
  <c r="H9" i="1"/>
  <c r="H8" i="1"/>
  <c r="H7" i="1"/>
  <c r="H6" i="1"/>
  <c r="AG23" i="1" l="1"/>
  <c r="AG25" i="1" s="1"/>
  <c r="AB23" i="1"/>
  <c r="AB25" i="1" s="1"/>
  <c r="AC23" i="1"/>
  <c r="AC25" i="1" s="1"/>
  <c r="AD23" i="1"/>
  <c r="AD25" i="1" s="1"/>
  <c r="AE23" i="1"/>
  <c r="AE25" i="1" s="1"/>
</calcChain>
</file>

<file path=xl/sharedStrings.xml><?xml version="1.0" encoding="utf-8"?>
<sst xmlns="http://schemas.openxmlformats.org/spreadsheetml/2006/main" count="188" uniqueCount="67">
  <si>
    <t>From Bus ID</t>
  </si>
  <si>
    <t>From Base kV</t>
  </si>
  <si>
    <t>To Bus ID</t>
  </si>
  <si>
    <t>To Base kV</t>
  </si>
  <si>
    <t>Length</t>
  </si>
  <si>
    <t>R1</t>
  </si>
  <si>
    <t>X1</t>
  </si>
  <si>
    <t>R0</t>
  </si>
  <si>
    <t>X0</t>
  </si>
  <si>
    <t>Xc</t>
  </si>
  <si>
    <t>Xc0</t>
  </si>
  <si>
    <t>R1 pu</t>
  </si>
  <si>
    <t>X1 pu</t>
  </si>
  <si>
    <t>R0 pu</t>
  </si>
  <si>
    <t>X0 pu</t>
  </si>
  <si>
    <t>B1 pu</t>
  </si>
  <si>
    <t>B0 pu</t>
  </si>
  <si>
    <t>IEC Field Temp(C)</t>
  </si>
  <si>
    <t>IEC SC Temp(C)</t>
  </si>
  <si>
    <t>IEC R1 Cmax pu</t>
  </si>
  <si>
    <t>IEC R0 Cmax pu</t>
  </si>
  <si>
    <t>IEC R1 Cmin pu</t>
  </si>
  <si>
    <t>IEC R0 Cmin pu</t>
  </si>
  <si>
    <t>Rating at Max Temp</t>
  </si>
  <si>
    <t>Hrm RC Factor</t>
  </si>
  <si>
    <t>Hrm RC Value</t>
  </si>
  <si>
    <t>I Hrm Rating</t>
  </si>
  <si>
    <t>Data Status</t>
  </si>
  <si>
    <t>Comment</t>
  </si>
  <si>
    <t/>
  </si>
  <si>
    <t>COL1_A</t>
  </si>
  <si>
    <t>34.5</t>
  </si>
  <si>
    <t>COL2_A</t>
  </si>
  <si>
    <t>R-EXP</t>
  </si>
  <si>
    <t>Estimated</t>
  </si>
  <si>
    <t>COL3_A</t>
  </si>
  <si>
    <t>COL4_A</t>
  </si>
  <si>
    <t>COL5_A</t>
  </si>
  <si>
    <t>COL6_A</t>
  </si>
  <si>
    <t>COL7_A</t>
  </si>
  <si>
    <t>COL8_A</t>
  </si>
  <si>
    <t>COL9_A</t>
  </si>
  <si>
    <t>COL10_A</t>
  </si>
  <si>
    <t>COL1_B</t>
  </si>
  <si>
    <t>COL2_B</t>
  </si>
  <si>
    <t>COL3_B</t>
  </si>
  <si>
    <t>COL4_B</t>
  </si>
  <si>
    <t>COL5_B</t>
  </si>
  <si>
    <t>COL6_B</t>
  </si>
  <si>
    <t>COL7_B</t>
  </si>
  <si>
    <t>COL8_B</t>
  </si>
  <si>
    <t>COL9_B</t>
  </si>
  <si>
    <t>COL10_B</t>
  </si>
  <si>
    <t>BUS_A</t>
  </si>
  <si>
    <t>BUS_B</t>
  </si>
  <si>
    <t>N</t>
  </si>
  <si>
    <t>MW</t>
  </si>
  <si>
    <t>Total MW</t>
  </si>
  <si>
    <t>B1</t>
  </si>
  <si>
    <t>B2</t>
  </si>
  <si>
    <t>B0</t>
  </si>
  <si>
    <t>R1*MW^2</t>
  </si>
  <si>
    <t>X1*MW^2</t>
  </si>
  <si>
    <t>R0*MW^2</t>
  </si>
  <si>
    <t>X0*MW^2</t>
  </si>
  <si>
    <t>Total</t>
  </si>
  <si>
    <t>Equivalent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</si>
</sst>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3CAE2"/>
        <bgColor indexed="64"/>
      </patternFill>
    </fill>
    <fill>
      <patternFill patternType="solid">
        <fgColor rgb="FFD9E4F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8" fillId="33" borderId="10" xfId="0" applyNumberFormat="1" applyFont="1" applyFill="1" applyBorder="1" applyAlignment="1" applyProtection="1">
      <alignment horizontal="center" vertical="center" wrapText="1"/>
    </xf>
    <xf numFmtId="0" fontId="18" fillId="0" borderId="10" xfId="0" applyNumberFormat="1" applyFont="1" applyFill="1" applyBorder="1" applyAlignment="1" applyProtection="1">
      <alignment horizontal="center" vertical="center"/>
    </xf>
    <xf numFmtId="0" fontId="18" fillId="34" borderId="10" xfId="0" applyNumberFormat="1" applyFont="1" applyFill="1" applyBorder="1" applyAlignment="1" applyProtection="1">
      <alignment horizontal="center" vertical="center"/>
    </xf>
    <xf numFmtId="0" fontId="0" fillId="35" borderId="0" xfId="0" applyFill="1"/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G1:AY25"/>
  <sheetViews>
    <sheetView tabSelected="1" topLeftCell="E1" zoomScale="115" zoomScaleNormal="115" workbookViewId="0">
      <selection activeCell="H20" sqref="H20"/>
    </sheetView>
  </sheetViews>
  <sheetFormatPr defaultRowHeight="20.100000000000001" customHeight="1" x14ac:dyDescent="0.25"/>
  <cols>
    <col min="9" max="9" width="19.85546875" bestFit="1" customWidth="1"/>
    <col min="10" max="10" width="12.140625" bestFit="1" customWidth="1"/>
    <col min="11" max="11" width="19.85546875" bestFit="1" customWidth="1"/>
    <col min="12" max="20" width="12.140625" bestFit="1" customWidth="1"/>
    <col min="21" max="22" width="13.7109375" bestFit="1" customWidth="1"/>
    <col min="23" max="23" width="19.85546875" bestFit="1" customWidth="1"/>
    <col min="24" max="24" width="11.42578125" bestFit="1" customWidth="1"/>
    <col min="25" max="28" width="13.7109375" bestFit="1" customWidth="1"/>
    <col min="29" max="29" width="12.140625" bestFit="1" customWidth="1"/>
    <col min="30" max="30" width="16.7109375" bestFit="1" customWidth="1"/>
    <col min="31" max="32" width="15.28515625" bestFit="1" customWidth="1"/>
    <col min="33" max="46" width="12.140625" bestFit="1" customWidth="1"/>
    <col min="47" max="48" width="13.7109375" bestFit="1" customWidth="1"/>
    <col min="49" max="49" width="12.140625" bestFit="1" customWidth="1"/>
    <col min="50" max="50" width="16.7109375" bestFit="1" customWidth="1"/>
    <col min="51" max="51" width="25.85546875" bestFit="1" customWidth="1"/>
  </cols>
  <sheetData>
    <row r="1" spans="7:51" ht="32.1" customHeight="1" x14ac:dyDescent="0.25">
      <c r="G1" t="s">
        <v>55</v>
      </c>
      <c r="H1" t="s">
        <v>56</v>
      </c>
      <c r="I1" s="1" t="s">
        <v>0</v>
      </c>
      <c r="J1" s="1" t="s">
        <v>1</v>
      </c>
      <c r="K1" s="1" t="s">
        <v>2</v>
      </c>
      <c r="L1" s="1" t="s">
        <v>3</v>
      </c>
      <c r="M1" s="1" t="s">
        <v>4</v>
      </c>
      <c r="N1" s="1" t="s">
        <v>5</v>
      </c>
      <c r="O1" s="1" t="s">
        <v>6</v>
      </c>
      <c r="P1" s="1" t="s">
        <v>7</v>
      </c>
      <c r="Q1" s="1" t="s">
        <v>8</v>
      </c>
      <c r="R1" s="1" t="s">
        <v>9</v>
      </c>
      <c r="S1" s="1" t="s">
        <v>10</v>
      </c>
      <c r="T1" t="s">
        <v>58</v>
      </c>
      <c r="U1" t="s">
        <v>59</v>
      </c>
      <c r="V1" s="4" t="s">
        <v>5</v>
      </c>
      <c r="W1" s="4" t="s">
        <v>6</v>
      </c>
      <c r="X1" s="4" t="s">
        <v>7</v>
      </c>
      <c r="Y1" s="4" t="s">
        <v>8</v>
      </c>
      <c r="Z1" s="4" t="s">
        <v>58</v>
      </c>
      <c r="AA1" s="4" t="s">
        <v>60</v>
      </c>
      <c r="AB1" s="4" t="s">
        <v>61</v>
      </c>
      <c r="AC1" s="4" t="s">
        <v>62</v>
      </c>
      <c r="AD1" s="4" t="s">
        <v>63</v>
      </c>
      <c r="AE1" s="4" t="s">
        <v>64</v>
      </c>
      <c r="AF1" s="4" t="s">
        <v>58</v>
      </c>
      <c r="AG1" s="4" t="s">
        <v>60</v>
      </c>
      <c r="AH1" s="1" t="s">
        <v>11</v>
      </c>
      <c r="AI1" s="1" t="s">
        <v>12</v>
      </c>
      <c r="AJ1" s="1" t="s">
        <v>13</v>
      </c>
      <c r="AK1" s="1" t="s">
        <v>14</v>
      </c>
      <c r="AL1" s="1" t="s">
        <v>15</v>
      </c>
      <c r="AM1" s="1" t="s">
        <v>16</v>
      </c>
      <c r="AN1" s="1" t="s">
        <v>17</v>
      </c>
      <c r="AO1" s="1" t="s">
        <v>18</v>
      </c>
      <c r="AP1" s="1" t="s">
        <v>19</v>
      </c>
      <c r="AQ1" s="1" t="s">
        <v>20</v>
      </c>
      <c r="AR1" s="1" t="s">
        <v>21</v>
      </c>
      <c r="AS1" s="1" t="s">
        <v>22</v>
      </c>
      <c r="AT1" s="1" t="s">
        <v>23</v>
      </c>
      <c r="AU1" s="1" t="s">
        <v>24</v>
      </c>
      <c r="AV1" s="1" t="s">
        <v>25</v>
      </c>
      <c r="AW1" s="1" t="s">
        <v>26</v>
      </c>
      <c r="AX1" s="1" t="s">
        <v>27</v>
      </c>
      <c r="AY1" s="1" t="s">
        <v>28</v>
      </c>
    </row>
    <row r="2" spans="7:51" ht="20.100000000000001" customHeight="1" x14ac:dyDescent="0.25">
      <c r="G2">
        <v>4</v>
      </c>
      <c r="H2">
        <v>16</v>
      </c>
      <c r="I2" s="2" t="s">
        <v>30</v>
      </c>
      <c r="J2" s="2" t="s">
        <v>31</v>
      </c>
      <c r="K2" s="2" t="s">
        <v>32</v>
      </c>
      <c r="L2" s="2" t="s">
        <v>31</v>
      </c>
      <c r="M2" s="2">
        <v>1000</v>
      </c>
      <c r="N2" s="2">
        <v>9.1899999999999996E-2</v>
      </c>
      <c r="O2" s="2">
        <v>4.3999999999999997E-2</v>
      </c>
      <c r="P2" s="2">
        <v>0.18379999999999999</v>
      </c>
      <c r="Q2" s="2">
        <v>8.8099999999999998E-2</v>
      </c>
      <c r="R2" s="2">
        <v>3.6799999999999999E-2</v>
      </c>
      <c r="S2" s="2">
        <v>3.6799999999999999E-2</v>
      </c>
      <c r="T2">
        <f>1/R2</f>
        <v>27.173913043478262</v>
      </c>
      <c r="U2">
        <f>1/S2</f>
        <v>27.173913043478262</v>
      </c>
      <c r="V2" s="4">
        <f>N2*$M2/1000</f>
        <v>9.1899999999999996E-2</v>
      </c>
      <c r="W2" s="4">
        <f t="shared" ref="W2:Y17" si="0">O2*$M2/1000</f>
        <v>4.3999999999999997E-2</v>
      </c>
      <c r="X2" s="4">
        <f t="shared" si="0"/>
        <v>0.18379999999999999</v>
      </c>
      <c r="Y2" s="4">
        <f t="shared" si="0"/>
        <v>8.8099999999999998E-2</v>
      </c>
      <c r="Z2" s="4">
        <f>T2*$M2/1000</f>
        <v>27.173913043478262</v>
      </c>
      <c r="AA2" s="4">
        <f>U2*$M2/1000</f>
        <v>27.173913043478262</v>
      </c>
      <c r="AB2">
        <f>V2*$H2^2</f>
        <v>23.526399999999999</v>
      </c>
      <c r="AC2">
        <f t="shared" ref="AC2:AE17" si="1">W2*$H2^2</f>
        <v>11.263999999999999</v>
      </c>
      <c r="AD2">
        <f t="shared" si="1"/>
        <v>47.052799999999998</v>
      </c>
      <c r="AE2">
        <f t="shared" si="1"/>
        <v>22.553599999999999</v>
      </c>
      <c r="AF2">
        <f>Z2</f>
        <v>27.173913043478262</v>
      </c>
      <c r="AG2">
        <f>AA2</f>
        <v>27.173913043478262</v>
      </c>
      <c r="AH2" s="2">
        <v>7.7200000000000001E-4</v>
      </c>
      <c r="AI2" s="2">
        <v>3.6999999999999999E-4</v>
      </c>
      <c r="AJ2" s="2">
        <v>1.5E-3</v>
      </c>
      <c r="AK2" s="2">
        <v>7.3999999999999999E-4</v>
      </c>
      <c r="AL2" s="2">
        <v>3.2000000000000002E-3</v>
      </c>
      <c r="AM2" s="2">
        <v>3.2000000000000002E-3</v>
      </c>
      <c r="AN2" s="2">
        <v>50</v>
      </c>
      <c r="AO2" s="2">
        <v>250</v>
      </c>
      <c r="AP2" s="2">
        <v>6.7900000000000002E-4</v>
      </c>
      <c r="AQ2" s="2">
        <v>1.4E-3</v>
      </c>
      <c r="AR2" s="2">
        <v>1.4E-3</v>
      </c>
      <c r="AS2" s="2">
        <v>2.8E-3</v>
      </c>
      <c r="AT2" s="2">
        <v>142</v>
      </c>
      <c r="AU2" s="2" t="s">
        <v>33</v>
      </c>
      <c r="AV2" s="2">
        <v>0.5</v>
      </c>
      <c r="AW2" s="2">
        <v>255</v>
      </c>
      <c r="AX2" s="2" t="s">
        <v>34</v>
      </c>
      <c r="AY2" s="2" t="s">
        <v>29</v>
      </c>
    </row>
    <row r="3" spans="7:51" ht="20.100000000000001" customHeight="1" x14ac:dyDescent="0.25">
      <c r="G3">
        <v>3</v>
      </c>
      <c r="H3">
        <v>12</v>
      </c>
      <c r="I3" s="3" t="s">
        <v>32</v>
      </c>
      <c r="J3" s="3" t="s">
        <v>31</v>
      </c>
      <c r="K3" s="3" t="s">
        <v>35</v>
      </c>
      <c r="L3" s="3" t="s">
        <v>31</v>
      </c>
      <c r="M3" s="3">
        <v>500</v>
      </c>
      <c r="N3" s="3">
        <v>9.1899999999999996E-2</v>
      </c>
      <c r="O3" s="3">
        <v>4.3999999999999997E-2</v>
      </c>
      <c r="P3" s="3">
        <v>0.18379999999999999</v>
      </c>
      <c r="Q3" s="3">
        <v>8.8099999999999998E-2</v>
      </c>
      <c r="R3" s="3">
        <v>3.6799999999999999E-2</v>
      </c>
      <c r="S3" s="3">
        <v>3.6799999999999999E-2</v>
      </c>
      <c r="T3">
        <f t="shared" ref="T3:U21" si="2">1/R3</f>
        <v>27.173913043478262</v>
      </c>
      <c r="U3">
        <f t="shared" si="2"/>
        <v>27.173913043478262</v>
      </c>
      <c r="V3" s="4">
        <f t="shared" ref="V3:Y21" si="3">N3*$M3/1000</f>
        <v>4.5949999999999998E-2</v>
      </c>
      <c r="W3" s="4">
        <f t="shared" si="0"/>
        <v>2.1999999999999999E-2</v>
      </c>
      <c r="X3" s="4">
        <f t="shared" si="0"/>
        <v>9.1899999999999996E-2</v>
      </c>
      <c r="Y3" s="4">
        <f t="shared" si="0"/>
        <v>4.4049999999999999E-2</v>
      </c>
      <c r="Z3" s="4">
        <f t="shared" ref="Z3:AA21" si="4">T3*$M3/1000</f>
        <v>13.586956521739131</v>
      </c>
      <c r="AA3" s="4">
        <f t="shared" si="4"/>
        <v>13.586956521739131</v>
      </c>
      <c r="AB3">
        <f t="shared" ref="AB3:AE21" si="5">V3*$H3^2</f>
        <v>6.6167999999999996</v>
      </c>
      <c r="AC3">
        <f t="shared" si="1"/>
        <v>3.1679999999999997</v>
      </c>
      <c r="AD3">
        <f t="shared" si="1"/>
        <v>13.233599999999999</v>
      </c>
      <c r="AE3">
        <f t="shared" si="1"/>
        <v>6.3431999999999995</v>
      </c>
      <c r="AF3">
        <f t="shared" ref="AF3:AG21" si="6">Z3</f>
        <v>13.586956521739131</v>
      </c>
      <c r="AG3">
        <f t="shared" si="6"/>
        <v>13.586956521739131</v>
      </c>
      <c r="AH3" s="3">
        <v>3.86E-4</v>
      </c>
      <c r="AI3" s="3">
        <v>1.85E-4</v>
      </c>
      <c r="AJ3" s="3">
        <v>7.7200000000000001E-4</v>
      </c>
      <c r="AK3" s="3">
        <v>3.6999999999999999E-4</v>
      </c>
      <c r="AL3" s="3">
        <v>1.6000000000000001E-3</v>
      </c>
      <c r="AM3" s="3">
        <v>1.6000000000000001E-3</v>
      </c>
      <c r="AN3" s="3">
        <v>50</v>
      </c>
      <c r="AO3" s="3">
        <v>250</v>
      </c>
      <c r="AP3" s="3">
        <v>3.4000000000000002E-4</v>
      </c>
      <c r="AQ3" s="3">
        <v>6.7900000000000002E-4</v>
      </c>
      <c r="AR3" s="3">
        <v>6.9499999999999998E-4</v>
      </c>
      <c r="AS3" s="3">
        <v>1.4E-3</v>
      </c>
      <c r="AT3" s="3">
        <v>142</v>
      </c>
      <c r="AU3" s="3" t="s">
        <v>33</v>
      </c>
      <c r="AV3" s="3">
        <v>0.5</v>
      </c>
      <c r="AW3" s="3">
        <v>255</v>
      </c>
      <c r="AX3" s="3" t="s">
        <v>34</v>
      </c>
      <c r="AY3" s="3" t="s">
        <v>29</v>
      </c>
    </row>
    <row r="4" spans="7:51" ht="20.100000000000001" customHeight="1" x14ac:dyDescent="0.25">
      <c r="G4">
        <v>2</v>
      </c>
      <c r="H4">
        <v>8</v>
      </c>
      <c r="I4" s="2" t="s">
        <v>35</v>
      </c>
      <c r="J4" s="2" t="s">
        <v>31</v>
      </c>
      <c r="K4" s="2" t="s">
        <v>36</v>
      </c>
      <c r="L4" s="2" t="s">
        <v>31</v>
      </c>
      <c r="M4" s="2">
        <v>500</v>
      </c>
      <c r="N4" s="2">
        <v>9.1899999999999996E-2</v>
      </c>
      <c r="O4" s="2">
        <v>4.3999999999999997E-2</v>
      </c>
      <c r="P4" s="2">
        <v>0.18379999999999999</v>
      </c>
      <c r="Q4" s="2">
        <v>8.8099999999999998E-2</v>
      </c>
      <c r="R4" s="2">
        <v>3.6799999999999999E-2</v>
      </c>
      <c r="S4" s="2">
        <v>3.6799999999999999E-2</v>
      </c>
      <c r="T4">
        <f t="shared" si="2"/>
        <v>27.173913043478262</v>
      </c>
      <c r="U4">
        <f t="shared" si="2"/>
        <v>27.173913043478262</v>
      </c>
      <c r="V4" s="4">
        <f t="shared" si="3"/>
        <v>4.5949999999999998E-2</v>
      </c>
      <c r="W4" s="4">
        <f t="shared" si="0"/>
        <v>2.1999999999999999E-2</v>
      </c>
      <c r="X4" s="4">
        <f t="shared" si="0"/>
        <v>9.1899999999999996E-2</v>
      </c>
      <c r="Y4" s="4">
        <f t="shared" si="0"/>
        <v>4.4049999999999999E-2</v>
      </c>
      <c r="Z4" s="4">
        <f t="shared" si="4"/>
        <v>13.586956521739131</v>
      </c>
      <c r="AA4" s="4">
        <f t="shared" si="4"/>
        <v>13.586956521739131</v>
      </c>
      <c r="AB4">
        <f t="shared" si="5"/>
        <v>2.9407999999999999</v>
      </c>
      <c r="AC4">
        <f t="shared" si="1"/>
        <v>1.4079999999999999</v>
      </c>
      <c r="AD4">
        <f t="shared" si="1"/>
        <v>5.8815999999999997</v>
      </c>
      <c r="AE4">
        <f t="shared" si="1"/>
        <v>2.8191999999999999</v>
      </c>
      <c r="AF4">
        <f t="shared" si="6"/>
        <v>13.586956521739131</v>
      </c>
      <c r="AG4">
        <f t="shared" si="6"/>
        <v>13.586956521739131</v>
      </c>
      <c r="AH4" s="2">
        <v>3.86E-4</v>
      </c>
      <c r="AI4" s="2">
        <v>1.85E-4</v>
      </c>
      <c r="AJ4" s="2">
        <v>7.7200000000000001E-4</v>
      </c>
      <c r="AK4" s="2">
        <v>3.6999999999999999E-4</v>
      </c>
      <c r="AL4" s="2">
        <v>1.6000000000000001E-3</v>
      </c>
      <c r="AM4" s="2">
        <v>1.6000000000000001E-3</v>
      </c>
      <c r="AN4" s="2">
        <v>50</v>
      </c>
      <c r="AO4" s="2">
        <v>250</v>
      </c>
      <c r="AP4" s="2">
        <v>3.4000000000000002E-4</v>
      </c>
      <c r="AQ4" s="2">
        <v>6.7900000000000002E-4</v>
      </c>
      <c r="AR4" s="2">
        <v>6.9499999999999998E-4</v>
      </c>
      <c r="AS4" s="2">
        <v>1.4E-3</v>
      </c>
      <c r="AT4" s="2">
        <v>142</v>
      </c>
      <c r="AU4" s="2" t="s">
        <v>33</v>
      </c>
      <c r="AV4" s="2">
        <v>0.5</v>
      </c>
      <c r="AW4" s="2">
        <v>255</v>
      </c>
      <c r="AX4" s="2" t="s">
        <v>34</v>
      </c>
      <c r="AY4" s="2" t="s">
        <v>29</v>
      </c>
    </row>
    <row r="5" spans="7:51" ht="20.100000000000001" customHeight="1" x14ac:dyDescent="0.25">
      <c r="G5">
        <v>1</v>
      </c>
      <c r="H5">
        <v>4</v>
      </c>
      <c r="I5" s="3" t="s">
        <v>36</v>
      </c>
      <c r="J5" s="3" t="s">
        <v>31</v>
      </c>
      <c r="K5" s="3" t="s">
        <v>37</v>
      </c>
      <c r="L5" s="3" t="s">
        <v>31</v>
      </c>
      <c r="M5" s="3">
        <v>500</v>
      </c>
      <c r="N5" s="3">
        <v>9.1899999999999996E-2</v>
      </c>
      <c r="O5" s="3">
        <v>4.3999999999999997E-2</v>
      </c>
      <c r="P5" s="3">
        <v>0.18379999999999999</v>
      </c>
      <c r="Q5" s="3">
        <v>8.8099999999999998E-2</v>
      </c>
      <c r="R5" s="3">
        <v>3.6799999999999999E-2</v>
      </c>
      <c r="S5" s="3">
        <v>3.6799999999999999E-2</v>
      </c>
      <c r="T5">
        <f t="shared" si="2"/>
        <v>27.173913043478262</v>
      </c>
      <c r="U5">
        <f t="shared" si="2"/>
        <v>27.173913043478262</v>
      </c>
      <c r="V5" s="4">
        <f t="shared" si="3"/>
        <v>4.5949999999999998E-2</v>
      </c>
      <c r="W5" s="4">
        <f t="shared" si="0"/>
        <v>2.1999999999999999E-2</v>
      </c>
      <c r="X5" s="4">
        <f t="shared" si="0"/>
        <v>9.1899999999999996E-2</v>
      </c>
      <c r="Y5" s="4">
        <f t="shared" si="0"/>
        <v>4.4049999999999999E-2</v>
      </c>
      <c r="Z5" s="4">
        <f t="shared" si="4"/>
        <v>13.586956521739131</v>
      </c>
      <c r="AA5" s="4">
        <f t="shared" si="4"/>
        <v>13.586956521739131</v>
      </c>
      <c r="AB5">
        <f t="shared" si="5"/>
        <v>0.73519999999999996</v>
      </c>
      <c r="AC5">
        <f t="shared" si="1"/>
        <v>0.35199999999999998</v>
      </c>
      <c r="AD5">
        <f t="shared" si="1"/>
        <v>1.4703999999999999</v>
      </c>
      <c r="AE5">
        <f t="shared" si="1"/>
        <v>0.70479999999999998</v>
      </c>
      <c r="AF5">
        <f t="shared" si="6"/>
        <v>13.586956521739131</v>
      </c>
      <c r="AG5">
        <f t="shared" si="6"/>
        <v>13.586956521739131</v>
      </c>
      <c r="AH5" s="3">
        <v>3.86E-4</v>
      </c>
      <c r="AI5" s="3">
        <v>1.85E-4</v>
      </c>
      <c r="AJ5" s="3">
        <v>7.7200000000000001E-4</v>
      </c>
      <c r="AK5" s="3">
        <v>3.6999999999999999E-4</v>
      </c>
      <c r="AL5" s="3">
        <v>1.6000000000000001E-3</v>
      </c>
      <c r="AM5" s="3">
        <v>1.6000000000000001E-3</v>
      </c>
      <c r="AN5" s="3">
        <v>50</v>
      </c>
      <c r="AO5" s="3">
        <v>250</v>
      </c>
      <c r="AP5" s="3">
        <v>3.4000000000000002E-4</v>
      </c>
      <c r="AQ5" s="3">
        <v>6.7900000000000002E-4</v>
      </c>
      <c r="AR5" s="3">
        <v>6.9499999999999998E-4</v>
      </c>
      <c r="AS5" s="3">
        <v>1.4E-3</v>
      </c>
      <c r="AT5" s="3">
        <v>142</v>
      </c>
      <c r="AU5" s="3" t="s">
        <v>33</v>
      </c>
      <c r="AV5" s="3">
        <v>0.5</v>
      </c>
      <c r="AW5" s="3">
        <v>255</v>
      </c>
      <c r="AX5" s="3" t="s">
        <v>34</v>
      </c>
      <c r="AY5" s="3" t="s">
        <v>29</v>
      </c>
    </row>
    <row r="6" spans="7:51" ht="20.100000000000001" customHeight="1" x14ac:dyDescent="0.25">
      <c r="G6">
        <v>4</v>
      </c>
      <c r="H6">
        <f t="shared" ref="H3:H21" si="7">G6*2</f>
        <v>8</v>
      </c>
      <c r="I6" s="2" t="s">
        <v>38</v>
      </c>
      <c r="J6" s="2" t="s">
        <v>31</v>
      </c>
      <c r="K6" s="2" t="s">
        <v>39</v>
      </c>
      <c r="L6" s="2" t="s">
        <v>31</v>
      </c>
      <c r="M6" s="2">
        <v>1000</v>
      </c>
      <c r="N6" s="2">
        <v>9.1899999999999996E-2</v>
      </c>
      <c r="O6" s="2">
        <v>4.3999999999999997E-2</v>
      </c>
      <c r="P6" s="2">
        <v>0.18379999999999999</v>
      </c>
      <c r="Q6" s="2">
        <v>8.8099999999999998E-2</v>
      </c>
      <c r="R6" s="2">
        <v>3.6799999999999999E-2</v>
      </c>
      <c r="S6" s="2">
        <v>3.6799999999999999E-2</v>
      </c>
      <c r="T6">
        <f t="shared" si="2"/>
        <v>27.173913043478262</v>
      </c>
      <c r="U6">
        <f t="shared" si="2"/>
        <v>27.173913043478262</v>
      </c>
      <c r="V6" s="4">
        <f t="shared" si="3"/>
        <v>9.1899999999999996E-2</v>
      </c>
      <c r="W6" s="4">
        <f t="shared" si="0"/>
        <v>4.3999999999999997E-2</v>
      </c>
      <c r="X6" s="4">
        <f t="shared" si="0"/>
        <v>0.18379999999999999</v>
      </c>
      <c r="Y6" s="4">
        <f t="shared" si="0"/>
        <v>8.8099999999999998E-2</v>
      </c>
      <c r="Z6" s="4">
        <f t="shared" si="4"/>
        <v>27.173913043478262</v>
      </c>
      <c r="AA6" s="4">
        <f t="shared" si="4"/>
        <v>27.173913043478262</v>
      </c>
      <c r="AB6">
        <f t="shared" si="5"/>
        <v>5.8815999999999997</v>
      </c>
      <c r="AC6">
        <f t="shared" si="1"/>
        <v>2.8159999999999998</v>
      </c>
      <c r="AD6">
        <f t="shared" si="1"/>
        <v>11.763199999999999</v>
      </c>
      <c r="AE6">
        <f t="shared" si="1"/>
        <v>5.6383999999999999</v>
      </c>
      <c r="AF6">
        <f t="shared" si="6"/>
        <v>27.173913043478262</v>
      </c>
      <c r="AG6">
        <f t="shared" si="6"/>
        <v>27.173913043478262</v>
      </c>
      <c r="AH6" s="2">
        <v>7.7200000000000001E-4</v>
      </c>
      <c r="AI6" s="2">
        <v>3.6999999999999999E-4</v>
      </c>
      <c r="AJ6" s="2">
        <v>1.5E-3</v>
      </c>
      <c r="AK6" s="2">
        <v>7.3999999999999999E-4</v>
      </c>
      <c r="AL6" s="2">
        <v>3.2000000000000002E-3</v>
      </c>
      <c r="AM6" s="2">
        <v>3.2000000000000002E-3</v>
      </c>
      <c r="AN6" s="2">
        <v>50</v>
      </c>
      <c r="AO6" s="2">
        <v>250</v>
      </c>
      <c r="AP6" s="2">
        <v>6.7900000000000002E-4</v>
      </c>
      <c r="AQ6" s="2">
        <v>1.4E-3</v>
      </c>
      <c r="AR6" s="2">
        <v>1.4E-3</v>
      </c>
      <c r="AS6" s="2">
        <v>2.8E-3</v>
      </c>
      <c r="AT6" s="2">
        <v>142</v>
      </c>
      <c r="AU6" s="2" t="s">
        <v>33</v>
      </c>
      <c r="AV6" s="2">
        <v>0.5</v>
      </c>
      <c r="AW6" s="2">
        <v>255</v>
      </c>
      <c r="AX6" s="2" t="s">
        <v>34</v>
      </c>
      <c r="AY6" s="2" t="s">
        <v>29</v>
      </c>
    </row>
    <row r="7" spans="7:51" ht="20.100000000000001" customHeight="1" x14ac:dyDescent="0.25">
      <c r="G7">
        <v>3</v>
      </c>
      <c r="H7">
        <f t="shared" si="7"/>
        <v>6</v>
      </c>
      <c r="I7" s="3" t="s">
        <v>39</v>
      </c>
      <c r="J7" s="3" t="s">
        <v>31</v>
      </c>
      <c r="K7" s="3" t="s">
        <v>40</v>
      </c>
      <c r="L7" s="3" t="s">
        <v>31</v>
      </c>
      <c r="M7" s="3">
        <v>500</v>
      </c>
      <c r="N7" s="3">
        <v>9.1899999999999996E-2</v>
      </c>
      <c r="O7" s="3">
        <v>4.3999999999999997E-2</v>
      </c>
      <c r="P7" s="3">
        <v>0.18379999999999999</v>
      </c>
      <c r="Q7" s="3">
        <v>8.8099999999999998E-2</v>
      </c>
      <c r="R7" s="3">
        <v>3.6799999999999999E-2</v>
      </c>
      <c r="S7" s="3">
        <v>3.6799999999999999E-2</v>
      </c>
      <c r="T7">
        <f t="shared" si="2"/>
        <v>27.173913043478262</v>
      </c>
      <c r="U7">
        <f t="shared" si="2"/>
        <v>27.173913043478262</v>
      </c>
      <c r="V7" s="4">
        <f t="shared" si="3"/>
        <v>4.5949999999999998E-2</v>
      </c>
      <c r="W7" s="4">
        <f t="shared" si="0"/>
        <v>2.1999999999999999E-2</v>
      </c>
      <c r="X7" s="4">
        <f t="shared" si="0"/>
        <v>9.1899999999999996E-2</v>
      </c>
      <c r="Y7" s="4">
        <f t="shared" si="0"/>
        <v>4.4049999999999999E-2</v>
      </c>
      <c r="Z7" s="4">
        <f t="shared" si="4"/>
        <v>13.586956521739131</v>
      </c>
      <c r="AA7" s="4">
        <f t="shared" si="4"/>
        <v>13.586956521739131</v>
      </c>
      <c r="AB7">
        <f t="shared" si="5"/>
        <v>1.6541999999999999</v>
      </c>
      <c r="AC7">
        <f t="shared" si="1"/>
        <v>0.79199999999999993</v>
      </c>
      <c r="AD7">
        <f t="shared" si="1"/>
        <v>3.3083999999999998</v>
      </c>
      <c r="AE7">
        <f t="shared" si="1"/>
        <v>1.5857999999999999</v>
      </c>
      <c r="AF7">
        <f t="shared" si="6"/>
        <v>13.586956521739131</v>
      </c>
      <c r="AG7">
        <f t="shared" si="6"/>
        <v>13.586956521739131</v>
      </c>
      <c r="AH7" s="3">
        <v>3.86E-4</v>
      </c>
      <c r="AI7" s="3">
        <v>1.85E-4</v>
      </c>
      <c r="AJ7" s="3">
        <v>7.7200000000000001E-4</v>
      </c>
      <c r="AK7" s="3">
        <v>3.6999999999999999E-4</v>
      </c>
      <c r="AL7" s="3">
        <v>1.6000000000000001E-3</v>
      </c>
      <c r="AM7" s="3">
        <v>1.6000000000000001E-3</v>
      </c>
      <c r="AN7" s="3">
        <v>50</v>
      </c>
      <c r="AO7" s="3">
        <v>250</v>
      </c>
      <c r="AP7" s="3">
        <v>3.4000000000000002E-4</v>
      </c>
      <c r="AQ7" s="3">
        <v>6.7900000000000002E-4</v>
      </c>
      <c r="AR7" s="3">
        <v>6.9499999999999998E-4</v>
      </c>
      <c r="AS7" s="3">
        <v>1.4E-3</v>
      </c>
      <c r="AT7" s="3">
        <v>142</v>
      </c>
      <c r="AU7" s="3" t="s">
        <v>33</v>
      </c>
      <c r="AV7" s="3">
        <v>0.5</v>
      </c>
      <c r="AW7" s="3">
        <v>255</v>
      </c>
      <c r="AX7" s="3" t="s">
        <v>34</v>
      </c>
      <c r="AY7" s="3" t="s">
        <v>29</v>
      </c>
    </row>
    <row r="8" spans="7:51" ht="20.100000000000001" customHeight="1" x14ac:dyDescent="0.25">
      <c r="G8">
        <v>2</v>
      </c>
      <c r="H8">
        <f t="shared" si="7"/>
        <v>4</v>
      </c>
      <c r="I8" s="2" t="s">
        <v>40</v>
      </c>
      <c r="J8" s="2" t="s">
        <v>31</v>
      </c>
      <c r="K8" s="2" t="s">
        <v>41</v>
      </c>
      <c r="L8" s="2" t="s">
        <v>31</v>
      </c>
      <c r="M8" s="2">
        <v>500</v>
      </c>
      <c r="N8" s="2">
        <v>9.1899999999999996E-2</v>
      </c>
      <c r="O8" s="2">
        <v>4.3999999999999997E-2</v>
      </c>
      <c r="P8" s="2">
        <v>0.18379999999999999</v>
      </c>
      <c r="Q8" s="2">
        <v>8.8099999999999998E-2</v>
      </c>
      <c r="R8" s="2">
        <v>3.6799999999999999E-2</v>
      </c>
      <c r="S8" s="2">
        <v>3.6799999999999999E-2</v>
      </c>
      <c r="T8">
        <f t="shared" si="2"/>
        <v>27.173913043478262</v>
      </c>
      <c r="U8">
        <f t="shared" si="2"/>
        <v>27.173913043478262</v>
      </c>
      <c r="V8" s="4">
        <f t="shared" si="3"/>
        <v>4.5949999999999998E-2</v>
      </c>
      <c r="W8" s="4">
        <f t="shared" si="0"/>
        <v>2.1999999999999999E-2</v>
      </c>
      <c r="X8" s="4">
        <f t="shared" si="0"/>
        <v>9.1899999999999996E-2</v>
      </c>
      <c r="Y8" s="4">
        <f t="shared" si="0"/>
        <v>4.4049999999999999E-2</v>
      </c>
      <c r="Z8" s="4">
        <f t="shared" si="4"/>
        <v>13.586956521739131</v>
      </c>
      <c r="AA8" s="4">
        <f t="shared" si="4"/>
        <v>13.586956521739131</v>
      </c>
      <c r="AB8">
        <f t="shared" si="5"/>
        <v>0.73519999999999996</v>
      </c>
      <c r="AC8">
        <f t="shared" si="1"/>
        <v>0.35199999999999998</v>
      </c>
      <c r="AD8">
        <f t="shared" si="1"/>
        <v>1.4703999999999999</v>
      </c>
      <c r="AE8">
        <f t="shared" si="1"/>
        <v>0.70479999999999998</v>
      </c>
      <c r="AF8">
        <f t="shared" si="6"/>
        <v>13.586956521739131</v>
      </c>
      <c r="AG8">
        <f t="shared" si="6"/>
        <v>13.586956521739131</v>
      </c>
      <c r="AH8" s="2">
        <v>3.86E-4</v>
      </c>
      <c r="AI8" s="2">
        <v>1.85E-4</v>
      </c>
      <c r="AJ8" s="2">
        <v>7.7200000000000001E-4</v>
      </c>
      <c r="AK8" s="2">
        <v>3.6999999999999999E-4</v>
      </c>
      <c r="AL8" s="2">
        <v>1.6000000000000001E-3</v>
      </c>
      <c r="AM8" s="2">
        <v>1.6000000000000001E-3</v>
      </c>
      <c r="AN8" s="2">
        <v>50</v>
      </c>
      <c r="AO8" s="2">
        <v>250</v>
      </c>
      <c r="AP8" s="2">
        <v>3.4000000000000002E-4</v>
      </c>
      <c r="AQ8" s="2">
        <v>6.7900000000000002E-4</v>
      </c>
      <c r="AR8" s="2">
        <v>6.9499999999999998E-4</v>
      </c>
      <c r="AS8" s="2">
        <v>1.4E-3</v>
      </c>
      <c r="AT8" s="2">
        <v>142</v>
      </c>
      <c r="AU8" s="2" t="s">
        <v>33</v>
      </c>
      <c r="AV8" s="2">
        <v>0.5</v>
      </c>
      <c r="AW8" s="2">
        <v>255</v>
      </c>
      <c r="AX8" s="2" t="s">
        <v>34</v>
      </c>
      <c r="AY8" s="2" t="s">
        <v>29</v>
      </c>
    </row>
    <row r="9" spans="7:51" ht="20.100000000000001" customHeight="1" x14ac:dyDescent="0.25">
      <c r="G9">
        <v>1</v>
      </c>
      <c r="H9">
        <f t="shared" si="7"/>
        <v>2</v>
      </c>
      <c r="I9" s="3" t="s">
        <v>41</v>
      </c>
      <c r="J9" s="3" t="s">
        <v>31</v>
      </c>
      <c r="K9" s="3" t="s">
        <v>42</v>
      </c>
      <c r="L9" s="3" t="s">
        <v>31</v>
      </c>
      <c r="M9" s="3">
        <v>500</v>
      </c>
      <c r="N9" s="3">
        <v>9.1899999999999996E-2</v>
      </c>
      <c r="O9" s="3">
        <v>4.3999999999999997E-2</v>
      </c>
      <c r="P9" s="3">
        <v>0.18379999999999999</v>
      </c>
      <c r="Q9" s="3">
        <v>8.8099999999999998E-2</v>
      </c>
      <c r="R9" s="3">
        <v>3.6799999999999999E-2</v>
      </c>
      <c r="S9" s="3">
        <v>3.6799999999999999E-2</v>
      </c>
      <c r="T9">
        <f t="shared" si="2"/>
        <v>27.173913043478262</v>
      </c>
      <c r="U9">
        <f t="shared" si="2"/>
        <v>27.173913043478262</v>
      </c>
      <c r="V9" s="4">
        <f t="shared" si="3"/>
        <v>4.5949999999999998E-2</v>
      </c>
      <c r="W9" s="4">
        <f t="shared" si="0"/>
        <v>2.1999999999999999E-2</v>
      </c>
      <c r="X9" s="4">
        <f t="shared" si="0"/>
        <v>9.1899999999999996E-2</v>
      </c>
      <c r="Y9" s="4">
        <f t="shared" si="0"/>
        <v>4.4049999999999999E-2</v>
      </c>
      <c r="Z9" s="4">
        <f t="shared" si="4"/>
        <v>13.586956521739131</v>
      </c>
      <c r="AA9" s="4">
        <f t="shared" si="4"/>
        <v>13.586956521739131</v>
      </c>
      <c r="AB9">
        <f t="shared" si="5"/>
        <v>0.18379999999999999</v>
      </c>
      <c r="AC9">
        <f t="shared" si="1"/>
        <v>8.7999999999999995E-2</v>
      </c>
      <c r="AD9">
        <f t="shared" si="1"/>
        <v>0.36759999999999998</v>
      </c>
      <c r="AE9">
        <f t="shared" si="1"/>
        <v>0.1762</v>
      </c>
      <c r="AF9">
        <f t="shared" si="6"/>
        <v>13.586956521739131</v>
      </c>
      <c r="AG9">
        <f t="shared" si="6"/>
        <v>13.586956521739131</v>
      </c>
      <c r="AH9" s="3">
        <v>3.86E-4</v>
      </c>
      <c r="AI9" s="3">
        <v>1.85E-4</v>
      </c>
      <c r="AJ9" s="3">
        <v>7.7200000000000001E-4</v>
      </c>
      <c r="AK9" s="3">
        <v>3.6999999999999999E-4</v>
      </c>
      <c r="AL9" s="3">
        <v>1.6000000000000001E-3</v>
      </c>
      <c r="AM9" s="3">
        <v>1.6000000000000001E-3</v>
      </c>
      <c r="AN9" s="3">
        <v>50</v>
      </c>
      <c r="AO9" s="3">
        <v>250</v>
      </c>
      <c r="AP9" s="3">
        <v>3.4000000000000002E-4</v>
      </c>
      <c r="AQ9" s="3">
        <v>6.7900000000000002E-4</v>
      </c>
      <c r="AR9" s="3">
        <v>6.9499999999999998E-4</v>
      </c>
      <c r="AS9" s="3">
        <v>1.4E-3</v>
      </c>
      <c r="AT9" s="3">
        <v>142</v>
      </c>
      <c r="AU9" s="3" t="s">
        <v>33</v>
      </c>
      <c r="AV9" s="3">
        <v>0.5</v>
      </c>
      <c r="AW9" s="3">
        <v>255</v>
      </c>
      <c r="AX9" s="3" t="s">
        <v>34</v>
      </c>
      <c r="AY9" s="3" t="s">
        <v>29</v>
      </c>
    </row>
    <row r="10" spans="7:51" ht="20.100000000000001" customHeight="1" x14ac:dyDescent="0.25">
      <c r="G10">
        <v>6</v>
      </c>
      <c r="H10">
        <f t="shared" si="7"/>
        <v>12</v>
      </c>
      <c r="I10" s="2" t="s">
        <v>43</v>
      </c>
      <c r="J10" s="2" t="s">
        <v>31</v>
      </c>
      <c r="K10" s="2" t="s">
        <v>44</v>
      </c>
      <c r="L10" s="2" t="s">
        <v>31</v>
      </c>
      <c r="M10" s="2">
        <v>1000</v>
      </c>
      <c r="N10" s="2">
        <v>9.1899999999999996E-2</v>
      </c>
      <c r="O10" s="2">
        <v>4.3999999999999997E-2</v>
      </c>
      <c r="P10" s="2">
        <v>0.18379999999999999</v>
      </c>
      <c r="Q10" s="2">
        <v>8.8099999999999998E-2</v>
      </c>
      <c r="R10" s="2">
        <v>3.6799999999999999E-2</v>
      </c>
      <c r="S10" s="2">
        <v>3.6799999999999999E-2</v>
      </c>
      <c r="T10">
        <f t="shared" si="2"/>
        <v>27.173913043478262</v>
      </c>
      <c r="U10">
        <f t="shared" si="2"/>
        <v>27.173913043478262</v>
      </c>
      <c r="V10" s="4">
        <f t="shared" si="3"/>
        <v>9.1899999999999996E-2</v>
      </c>
      <c r="W10" s="4">
        <f t="shared" si="0"/>
        <v>4.3999999999999997E-2</v>
      </c>
      <c r="X10" s="4">
        <f t="shared" si="0"/>
        <v>0.18379999999999999</v>
      </c>
      <c r="Y10" s="4">
        <f t="shared" si="0"/>
        <v>8.8099999999999998E-2</v>
      </c>
      <c r="Z10" s="4">
        <f t="shared" si="4"/>
        <v>27.173913043478262</v>
      </c>
      <c r="AA10" s="4">
        <f t="shared" si="4"/>
        <v>27.173913043478262</v>
      </c>
      <c r="AB10">
        <f t="shared" si="5"/>
        <v>13.233599999999999</v>
      </c>
      <c r="AC10">
        <f t="shared" si="1"/>
        <v>6.3359999999999994</v>
      </c>
      <c r="AD10">
        <f t="shared" si="1"/>
        <v>26.467199999999998</v>
      </c>
      <c r="AE10">
        <f t="shared" si="1"/>
        <v>12.686399999999999</v>
      </c>
      <c r="AF10">
        <f t="shared" si="6"/>
        <v>27.173913043478262</v>
      </c>
      <c r="AG10">
        <f t="shared" si="6"/>
        <v>27.173913043478262</v>
      </c>
      <c r="AH10" s="2">
        <v>7.7200000000000001E-4</v>
      </c>
      <c r="AI10" s="2">
        <v>3.6999999999999999E-4</v>
      </c>
      <c r="AJ10" s="2">
        <v>1.5E-3</v>
      </c>
      <c r="AK10" s="2">
        <v>7.3999999999999999E-4</v>
      </c>
      <c r="AL10" s="2">
        <v>3.2000000000000002E-3</v>
      </c>
      <c r="AM10" s="2">
        <v>3.2000000000000002E-3</v>
      </c>
      <c r="AN10" s="2">
        <v>50</v>
      </c>
      <c r="AO10" s="2">
        <v>250</v>
      </c>
      <c r="AP10" s="2">
        <v>6.7900000000000002E-4</v>
      </c>
      <c r="AQ10" s="2">
        <v>1.4E-3</v>
      </c>
      <c r="AR10" s="2">
        <v>1.4E-3</v>
      </c>
      <c r="AS10" s="2">
        <v>2.8E-3</v>
      </c>
      <c r="AT10" s="2">
        <v>142</v>
      </c>
      <c r="AU10" s="2" t="s">
        <v>33</v>
      </c>
      <c r="AV10" s="2">
        <v>0.5</v>
      </c>
      <c r="AW10" s="2">
        <v>255</v>
      </c>
      <c r="AX10" s="2" t="s">
        <v>34</v>
      </c>
      <c r="AY10" s="2" t="s">
        <v>29</v>
      </c>
    </row>
    <row r="11" spans="7:51" ht="20.100000000000001" customHeight="1" x14ac:dyDescent="0.25">
      <c r="G11">
        <v>7</v>
      </c>
      <c r="H11">
        <f t="shared" si="7"/>
        <v>14</v>
      </c>
      <c r="I11" s="3" t="s">
        <v>44</v>
      </c>
      <c r="J11" s="3" t="s">
        <v>31</v>
      </c>
      <c r="K11" s="3" t="s">
        <v>45</v>
      </c>
      <c r="L11" s="3" t="s">
        <v>31</v>
      </c>
      <c r="M11" s="3">
        <v>1000</v>
      </c>
      <c r="N11" s="3">
        <v>3.9100000000000003E-2</v>
      </c>
      <c r="O11" s="3">
        <v>3.9199999999999999E-2</v>
      </c>
      <c r="P11" s="3">
        <v>7.8299999999999995E-2</v>
      </c>
      <c r="Q11" s="3">
        <v>7.8399999999999997E-2</v>
      </c>
      <c r="R11" s="3">
        <v>2.8799999999999999E-2</v>
      </c>
      <c r="S11" s="3">
        <v>2.8799999999999999E-2</v>
      </c>
      <c r="T11">
        <f t="shared" si="2"/>
        <v>34.722222222222221</v>
      </c>
      <c r="U11">
        <f t="shared" si="2"/>
        <v>34.722222222222221</v>
      </c>
      <c r="V11" s="4">
        <f t="shared" si="3"/>
        <v>3.9100000000000003E-2</v>
      </c>
      <c r="W11" s="4">
        <f t="shared" si="0"/>
        <v>3.9199999999999999E-2</v>
      </c>
      <c r="X11" s="4">
        <f t="shared" si="0"/>
        <v>7.8299999999999995E-2</v>
      </c>
      <c r="Y11" s="4">
        <f t="shared" si="0"/>
        <v>7.8399999999999997E-2</v>
      </c>
      <c r="Z11" s="4">
        <f t="shared" si="4"/>
        <v>34.722222222222221</v>
      </c>
      <c r="AA11" s="4">
        <f t="shared" si="4"/>
        <v>34.722222222222221</v>
      </c>
      <c r="AB11">
        <f t="shared" si="5"/>
        <v>7.6636000000000006</v>
      </c>
      <c r="AC11">
        <f t="shared" si="1"/>
        <v>7.6831999999999994</v>
      </c>
      <c r="AD11">
        <f t="shared" si="1"/>
        <v>15.346799999999998</v>
      </c>
      <c r="AE11">
        <f t="shared" si="1"/>
        <v>15.366399999999999</v>
      </c>
      <c r="AF11">
        <f t="shared" si="6"/>
        <v>34.722222222222221</v>
      </c>
      <c r="AG11">
        <f t="shared" si="6"/>
        <v>34.722222222222221</v>
      </c>
      <c r="AH11" s="3">
        <v>3.2899999999999997E-4</v>
      </c>
      <c r="AI11" s="3">
        <v>3.2899999999999997E-4</v>
      </c>
      <c r="AJ11" s="3">
        <v>6.5799999999999995E-4</v>
      </c>
      <c r="AK11" s="3">
        <v>6.5899999999999997E-4</v>
      </c>
      <c r="AL11" s="3">
        <v>4.1000000000000003E-3</v>
      </c>
      <c r="AM11" s="3">
        <v>4.1000000000000003E-3</v>
      </c>
      <c r="AN11" s="3">
        <v>50</v>
      </c>
      <c r="AO11" s="3">
        <v>250</v>
      </c>
      <c r="AP11" s="3">
        <v>2.8899999999999998E-4</v>
      </c>
      <c r="AQ11" s="3">
        <v>5.7899999999999998E-4</v>
      </c>
      <c r="AR11" s="3">
        <v>5.9199999999999997E-4</v>
      </c>
      <c r="AS11" s="3">
        <v>1.1999999999999999E-3</v>
      </c>
      <c r="AT11" s="3">
        <v>236</v>
      </c>
      <c r="AU11" s="3" t="s">
        <v>33</v>
      </c>
      <c r="AV11" s="3">
        <v>0.5</v>
      </c>
      <c r="AW11" s="3">
        <v>425</v>
      </c>
      <c r="AX11" s="3" t="s">
        <v>34</v>
      </c>
      <c r="AY11" s="3" t="s">
        <v>29</v>
      </c>
    </row>
    <row r="12" spans="7:51" ht="20.100000000000001" customHeight="1" x14ac:dyDescent="0.25">
      <c r="G12">
        <v>8</v>
      </c>
      <c r="H12">
        <f t="shared" si="7"/>
        <v>16</v>
      </c>
      <c r="I12" s="2" t="s">
        <v>45</v>
      </c>
      <c r="J12" s="2" t="s">
        <v>31</v>
      </c>
      <c r="K12" s="2" t="s">
        <v>46</v>
      </c>
      <c r="L12" s="2" t="s">
        <v>31</v>
      </c>
      <c r="M12" s="2">
        <v>1000</v>
      </c>
      <c r="N12" s="2">
        <v>3.9100000000000003E-2</v>
      </c>
      <c r="O12" s="2">
        <v>3.9199999999999999E-2</v>
      </c>
      <c r="P12" s="2">
        <v>7.8299999999999995E-2</v>
      </c>
      <c r="Q12" s="2">
        <v>7.8399999999999997E-2</v>
      </c>
      <c r="R12" s="2">
        <v>2.8799999999999999E-2</v>
      </c>
      <c r="S12" s="2">
        <v>2.8799999999999999E-2</v>
      </c>
      <c r="T12">
        <f t="shared" si="2"/>
        <v>34.722222222222221</v>
      </c>
      <c r="U12">
        <f t="shared" si="2"/>
        <v>34.722222222222221</v>
      </c>
      <c r="V12" s="4">
        <f t="shared" si="3"/>
        <v>3.9100000000000003E-2</v>
      </c>
      <c r="W12" s="4">
        <f t="shared" si="0"/>
        <v>3.9199999999999999E-2</v>
      </c>
      <c r="X12" s="4">
        <f t="shared" si="0"/>
        <v>7.8299999999999995E-2</v>
      </c>
      <c r="Y12" s="4">
        <f t="shared" si="0"/>
        <v>7.8399999999999997E-2</v>
      </c>
      <c r="Z12" s="4">
        <f t="shared" si="4"/>
        <v>34.722222222222221</v>
      </c>
      <c r="AA12" s="4">
        <f t="shared" si="4"/>
        <v>34.722222222222221</v>
      </c>
      <c r="AB12">
        <f t="shared" si="5"/>
        <v>10.009600000000001</v>
      </c>
      <c r="AC12">
        <f t="shared" si="1"/>
        <v>10.0352</v>
      </c>
      <c r="AD12">
        <f t="shared" si="1"/>
        <v>20.044799999999999</v>
      </c>
      <c r="AE12">
        <f t="shared" si="1"/>
        <v>20.070399999999999</v>
      </c>
      <c r="AF12">
        <f t="shared" si="6"/>
        <v>34.722222222222221</v>
      </c>
      <c r="AG12">
        <f t="shared" si="6"/>
        <v>34.722222222222221</v>
      </c>
      <c r="AH12" s="2">
        <v>3.2899999999999997E-4</v>
      </c>
      <c r="AI12" s="2">
        <v>3.2899999999999997E-4</v>
      </c>
      <c r="AJ12" s="2">
        <v>6.5799999999999995E-4</v>
      </c>
      <c r="AK12" s="2">
        <v>6.5899999999999997E-4</v>
      </c>
      <c r="AL12" s="2">
        <v>4.1000000000000003E-3</v>
      </c>
      <c r="AM12" s="2">
        <v>4.1000000000000003E-3</v>
      </c>
      <c r="AN12" s="2">
        <v>50</v>
      </c>
      <c r="AO12" s="2">
        <v>250</v>
      </c>
      <c r="AP12" s="2">
        <v>2.8899999999999998E-4</v>
      </c>
      <c r="AQ12" s="2">
        <v>5.7899999999999998E-4</v>
      </c>
      <c r="AR12" s="2">
        <v>5.9199999999999997E-4</v>
      </c>
      <c r="AS12" s="2">
        <v>1.1999999999999999E-3</v>
      </c>
      <c r="AT12" s="2">
        <v>236</v>
      </c>
      <c r="AU12" s="2" t="s">
        <v>33</v>
      </c>
      <c r="AV12" s="2">
        <v>0.5</v>
      </c>
      <c r="AW12" s="2">
        <v>425</v>
      </c>
      <c r="AX12" s="2" t="s">
        <v>34</v>
      </c>
      <c r="AY12" s="2" t="s">
        <v>29</v>
      </c>
    </row>
    <row r="13" spans="7:51" ht="20.100000000000001" customHeight="1" x14ac:dyDescent="0.25">
      <c r="G13">
        <v>9</v>
      </c>
      <c r="H13">
        <f t="shared" si="7"/>
        <v>18</v>
      </c>
      <c r="I13" s="3" t="s">
        <v>46</v>
      </c>
      <c r="J13" s="3" t="s">
        <v>31</v>
      </c>
      <c r="K13" s="3" t="s">
        <v>47</v>
      </c>
      <c r="L13" s="3" t="s">
        <v>31</v>
      </c>
      <c r="M13" s="3">
        <v>1000</v>
      </c>
      <c r="N13" s="3">
        <v>3.9100000000000003E-2</v>
      </c>
      <c r="O13" s="3">
        <v>3.9199999999999999E-2</v>
      </c>
      <c r="P13" s="3">
        <v>7.8299999999999995E-2</v>
      </c>
      <c r="Q13" s="3">
        <v>7.8399999999999997E-2</v>
      </c>
      <c r="R13" s="3">
        <v>2.8799999999999999E-2</v>
      </c>
      <c r="S13" s="3">
        <v>2.8799999999999999E-2</v>
      </c>
      <c r="T13">
        <f t="shared" si="2"/>
        <v>34.722222222222221</v>
      </c>
      <c r="U13">
        <f t="shared" si="2"/>
        <v>34.722222222222221</v>
      </c>
      <c r="V13" s="4">
        <f t="shared" si="3"/>
        <v>3.9100000000000003E-2</v>
      </c>
      <c r="W13" s="4">
        <f t="shared" si="0"/>
        <v>3.9199999999999999E-2</v>
      </c>
      <c r="X13" s="4">
        <f t="shared" si="0"/>
        <v>7.8299999999999995E-2</v>
      </c>
      <c r="Y13" s="4">
        <f t="shared" si="0"/>
        <v>7.8399999999999997E-2</v>
      </c>
      <c r="Z13" s="4">
        <f t="shared" si="4"/>
        <v>34.722222222222221</v>
      </c>
      <c r="AA13" s="4">
        <f t="shared" si="4"/>
        <v>34.722222222222221</v>
      </c>
      <c r="AB13">
        <f t="shared" si="5"/>
        <v>12.6684</v>
      </c>
      <c r="AC13">
        <f t="shared" si="1"/>
        <v>12.700799999999999</v>
      </c>
      <c r="AD13">
        <f t="shared" si="1"/>
        <v>25.369199999999999</v>
      </c>
      <c r="AE13">
        <f t="shared" si="1"/>
        <v>25.401599999999998</v>
      </c>
      <c r="AF13">
        <f t="shared" si="6"/>
        <v>34.722222222222221</v>
      </c>
      <c r="AG13">
        <f t="shared" si="6"/>
        <v>34.722222222222221</v>
      </c>
      <c r="AH13" s="3">
        <v>3.2899999999999997E-4</v>
      </c>
      <c r="AI13" s="3">
        <v>3.2899999999999997E-4</v>
      </c>
      <c r="AJ13" s="3">
        <v>6.5799999999999995E-4</v>
      </c>
      <c r="AK13" s="3">
        <v>6.5899999999999997E-4</v>
      </c>
      <c r="AL13" s="3">
        <v>4.1000000000000003E-3</v>
      </c>
      <c r="AM13" s="3">
        <v>4.1000000000000003E-3</v>
      </c>
      <c r="AN13" s="3">
        <v>50</v>
      </c>
      <c r="AO13" s="3">
        <v>250</v>
      </c>
      <c r="AP13" s="3">
        <v>2.8899999999999998E-4</v>
      </c>
      <c r="AQ13" s="3">
        <v>5.7899999999999998E-4</v>
      </c>
      <c r="AR13" s="3">
        <v>5.9199999999999997E-4</v>
      </c>
      <c r="AS13" s="3">
        <v>1.1999999999999999E-3</v>
      </c>
      <c r="AT13" s="3">
        <v>236</v>
      </c>
      <c r="AU13" s="3" t="s">
        <v>33</v>
      </c>
      <c r="AV13" s="3">
        <v>0.5</v>
      </c>
      <c r="AW13" s="3">
        <v>425</v>
      </c>
      <c r="AX13" s="3" t="s">
        <v>34</v>
      </c>
      <c r="AY13" s="3" t="s">
        <v>29</v>
      </c>
    </row>
    <row r="14" spans="7:51" ht="20.100000000000001" customHeight="1" x14ac:dyDescent="0.25">
      <c r="G14">
        <v>4</v>
      </c>
      <c r="H14">
        <f t="shared" si="7"/>
        <v>8</v>
      </c>
      <c r="I14" s="2" t="s">
        <v>48</v>
      </c>
      <c r="J14" s="2" t="s">
        <v>31</v>
      </c>
      <c r="K14" s="2" t="s">
        <v>49</v>
      </c>
      <c r="L14" s="2" t="s">
        <v>31</v>
      </c>
      <c r="M14" s="2">
        <v>1000</v>
      </c>
      <c r="N14" s="2">
        <v>9.1899999999999996E-2</v>
      </c>
      <c r="O14" s="2">
        <v>4.3999999999999997E-2</v>
      </c>
      <c r="P14" s="2">
        <v>0.18379999999999999</v>
      </c>
      <c r="Q14" s="2">
        <v>8.8099999999999998E-2</v>
      </c>
      <c r="R14" s="2">
        <v>3.6799999999999999E-2</v>
      </c>
      <c r="S14" s="2">
        <v>3.6799999999999999E-2</v>
      </c>
      <c r="T14">
        <f t="shared" si="2"/>
        <v>27.173913043478262</v>
      </c>
      <c r="U14">
        <f t="shared" si="2"/>
        <v>27.173913043478262</v>
      </c>
      <c r="V14" s="4">
        <f t="shared" si="3"/>
        <v>9.1899999999999996E-2</v>
      </c>
      <c r="W14" s="4">
        <f t="shared" si="0"/>
        <v>4.3999999999999997E-2</v>
      </c>
      <c r="X14" s="4">
        <f t="shared" si="0"/>
        <v>0.18379999999999999</v>
      </c>
      <c r="Y14" s="4">
        <f t="shared" si="0"/>
        <v>8.8099999999999998E-2</v>
      </c>
      <c r="Z14" s="4">
        <f t="shared" si="4"/>
        <v>27.173913043478262</v>
      </c>
      <c r="AA14" s="4">
        <f t="shared" si="4"/>
        <v>27.173913043478262</v>
      </c>
      <c r="AB14">
        <f t="shared" si="5"/>
        <v>5.8815999999999997</v>
      </c>
      <c r="AC14">
        <f t="shared" si="1"/>
        <v>2.8159999999999998</v>
      </c>
      <c r="AD14">
        <f t="shared" si="1"/>
        <v>11.763199999999999</v>
      </c>
      <c r="AE14">
        <f t="shared" si="1"/>
        <v>5.6383999999999999</v>
      </c>
      <c r="AF14">
        <f t="shared" si="6"/>
        <v>27.173913043478262</v>
      </c>
      <c r="AG14">
        <f t="shared" si="6"/>
        <v>27.173913043478262</v>
      </c>
      <c r="AH14" s="2">
        <v>7.7200000000000001E-4</v>
      </c>
      <c r="AI14" s="2">
        <v>3.6999999999999999E-4</v>
      </c>
      <c r="AJ14" s="2">
        <v>1.5E-3</v>
      </c>
      <c r="AK14" s="2">
        <v>7.3999999999999999E-4</v>
      </c>
      <c r="AL14" s="2">
        <v>3.2000000000000002E-3</v>
      </c>
      <c r="AM14" s="2">
        <v>3.2000000000000002E-3</v>
      </c>
      <c r="AN14" s="2">
        <v>50</v>
      </c>
      <c r="AO14" s="2">
        <v>250</v>
      </c>
      <c r="AP14" s="2">
        <v>6.7900000000000002E-4</v>
      </c>
      <c r="AQ14" s="2">
        <v>1.4E-3</v>
      </c>
      <c r="AR14" s="2">
        <v>1.4E-3</v>
      </c>
      <c r="AS14" s="2">
        <v>2.8E-3</v>
      </c>
      <c r="AT14" s="2">
        <v>142</v>
      </c>
      <c r="AU14" s="2" t="s">
        <v>33</v>
      </c>
      <c r="AV14" s="2">
        <v>0.5</v>
      </c>
      <c r="AW14" s="2">
        <v>255</v>
      </c>
      <c r="AX14" s="2" t="s">
        <v>34</v>
      </c>
      <c r="AY14" s="2" t="s">
        <v>29</v>
      </c>
    </row>
    <row r="15" spans="7:51" ht="20.100000000000001" customHeight="1" x14ac:dyDescent="0.25">
      <c r="G15">
        <v>3</v>
      </c>
      <c r="H15">
        <f t="shared" si="7"/>
        <v>6</v>
      </c>
      <c r="I15" s="3" t="s">
        <v>49</v>
      </c>
      <c r="J15" s="3" t="s">
        <v>31</v>
      </c>
      <c r="K15" s="3" t="s">
        <v>50</v>
      </c>
      <c r="L15" s="3" t="s">
        <v>31</v>
      </c>
      <c r="M15" s="3">
        <v>1000</v>
      </c>
      <c r="N15" s="3">
        <v>9.1899999999999996E-2</v>
      </c>
      <c r="O15" s="3">
        <v>4.3999999999999997E-2</v>
      </c>
      <c r="P15" s="3">
        <v>0.18379999999999999</v>
      </c>
      <c r="Q15" s="3">
        <v>8.8099999999999998E-2</v>
      </c>
      <c r="R15" s="3">
        <v>3.6799999999999999E-2</v>
      </c>
      <c r="S15" s="3">
        <v>3.6799999999999999E-2</v>
      </c>
      <c r="T15">
        <f t="shared" si="2"/>
        <v>27.173913043478262</v>
      </c>
      <c r="U15">
        <f t="shared" si="2"/>
        <v>27.173913043478262</v>
      </c>
      <c r="V15" s="4">
        <f t="shared" si="3"/>
        <v>9.1899999999999996E-2</v>
      </c>
      <c r="W15" s="4">
        <f t="shared" si="0"/>
        <v>4.3999999999999997E-2</v>
      </c>
      <c r="X15" s="4">
        <f t="shared" si="0"/>
        <v>0.18379999999999999</v>
      </c>
      <c r="Y15" s="4">
        <f t="shared" si="0"/>
        <v>8.8099999999999998E-2</v>
      </c>
      <c r="Z15" s="4">
        <f t="shared" si="4"/>
        <v>27.173913043478262</v>
      </c>
      <c r="AA15" s="4">
        <f t="shared" si="4"/>
        <v>27.173913043478262</v>
      </c>
      <c r="AB15">
        <f t="shared" si="5"/>
        <v>3.3083999999999998</v>
      </c>
      <c r="AC15">
        <f t="shared" si="1"/>
        <v>1.5839999999999999</v>
      </c>
      <c r="AD15">
        <f t="shared" si="1"/>
        <v>6.6167999999999996</v>
      </c>
      <c r="AE15">
        <f t="shared" si="1"/>
        <v>3.1715999999999998</v>
      </c>
      <c r="AF15">
        <f t="shared" si="6"/>
        <v>27.173913043478262</v>
      </c>
      <c r="AG15">
        <f t="shared" si="6"/>
        <v>27.173913043478262</v>
      </c>
      <c r="AH15" s="3">
        <v>7.7200000000000001E-4</v>
      </c>
      <c r="AI15" s="3">
        <v>3.6999999999999999E-4</v>
      </c>
      <c r="AJ15" s="3">
        <v>1.5E-3</v>
      </c>
      <c r="AK15" s="3">
        <v>7.3999999999999999E-4</v>
      </c>
      <c r="AL15" s="3">
        <v>3.2000000000000002E-3</v>
      </c>
      <c r="AM15" s="3">
        <v>3.2000000000000002E-3</v>
      </c>
      <c r="AN15" s="3">
        <v>50</v>
      </c>
      <c r="AO15" s="3">
        <v>250</v>
      </c>
      <c r="AP15" s="3">
        <v>6.7900000000000002E-4</v>
      </c>
      <c r="AQ15" s="3">
        <v>1.4E-3</v>
      </c>
      <c r="AR15" s="3">
        <v>1.4E-3</v>
      </c>
      <c r="AS15" s="3">
        <v>2.8E-3</v>
      </c>
      <c r="AT15" s="3">
        <v>142</v>
      </c>
      <c r="AU15" s="3" t="s">
        <v>33</v>
      </c>
      <c r="AV15" s="3">
        <v>0.5</v>
      </c>
      <c r="AW15" s="3">
        <v>255</v>
      </c>
      <c r="AX15" s="3" t="s">
        <v>34</v>
      </c>
      <c r="AY15" s="3" t="s">
        <v>29</v>
      </c>
    </row>
    <row r="16" spans="7:51" ht="20.100000000000001" customHeight="1" x14ac:dyDescent="0.25">
      <c r="G16">
        <v>2</v>
      </c>
      <c r="H16">
        <f t="shared" si="7"/>
        <v>4</v>
      </c>
      <c r="I16" s="2" t="s">
        <v>50</v>
      </c>
      <c r="J16" s="2" t="s">
        <v>31</v>
      </c>
      <c r="K16" s="2" t="s">
        <v>51</v>
      </c>
      <c r="L16" s="2" t="s">
        <v>31</v>
      </c>
      <c r="M16" s="2">
        <v>1000</v>
      </c>
      <c r="N16" s="2">
        <v>9.1899999999999996E-2</v>
      </c>
      <c r="O16" s="2">
        <v>4.3999999999999997E-2</v>
      </c>
      <c r="P16" s="2">
        <v>0.18379999999999999</v>
      </c>
      <c r="Q16" s="2">
        <v>8.8099999999999998E-2</v>
      </c>
      <c r="R16" s="2">
        <v>3.6799999999999999E-2</v>
      </c>
      <c r="S16" s="2">
        <v>3.6799999999999999E-2</v>
      </c>
      <c r="T16">
        <f t="shared" si="2"/>
        <v>27.173913043478262</v>
      </c>
      <c r="U16">
        <f t="shared" si="2"/>
        <v>27.173913043478262</v>
      </c>
      <c r="V16" s="4">
        <f t="shared" si="3"/>
        <v>9.1899999999999996E-2</v>
      </c>
      <c r="W16" s="4">
        <f t="shared" si="0"/>
        <v>4.3999999999999997E-2</v>
      </c>
      <c r="X16" s="4">
        <f t="shared" si="0"/>
        <v>0.18379999999999999</v>
      </c>
      <c r="Y16" s="4">
        <f t="shared" si="0"/>
        <v>8.8099999999999998E-2</v>
      </c>
      <c r="Z16" s="4">
        <f t="shared" si="4"/>
        <v>27.173913043478262</v>
      </c>
      <c r="AA16" s="4">
        <f t="shared" si="4"/>
        <v>27.173913043478262</v>
      </c>
      <c r="AB16">
        <f t="shared" si="5"/>
        <v>1.4703999999999999</v>
      </c>
      <c r="AC16">
        <f t="shared" si="1"/>
        <v>0.70399999999999996</v>
      </c>
      <c r="AD16">
        <f t="shared" si="1"/>
        <v>2.9407999999999999</v>
      </c>
      <c r="AE16">
        <f t="shared" si="1"/>
        <v>1.4096</v>
      </c>
      <c r="AF16">
        <f t="shared" si="6"/>
        <v>27.173913043478262</v>
      </c>
      <c r="AG16">
        <f t="shared" si="6"/>
        <v>27.173913043478262</v>
      </c>
      <c r="AH16" s="2">
        <v>7.7200000000000001E-4</v>
      </c>
      <c r="AI16" s="2">
        <v>3.6999999999999999E-4</v>
      </c>
      <c r="AJ16" s="2">
        <v>1.5E-3</v>
      </c>
      <c r="AK16" s="2">
        <v>7.3999999999999999E-4</v>
      </c>
      <c r="AL16" s="2">
        <v>3.2000000000000002E-3</v>
      </c>
      <c r="AM16" s="2">
        <v>3.2000000000000002E-3</v>
      </c>
      <c r="AN16" s="2">
        <v>50</v>
      </c>
      <c r="AO16" s="2">
        <v>250</v>
      </c>
      <c r="AP16" s="2">
        <v>6.7900000000000002E-4</v>
      </c>
      <c r="AQ16" s="2">
        <v>1.4E-3</v>
      </c>
      <c r="AR16" s="2">
        <v>1.4E-3</v>
      </c>
      <c r="AS16" s="2">
        <v>2.8E-3</v>
      </c>
      <c r="AT16" s="2">
        <v>142</v>
      </c>
      <c r="AU16" s="2" t="s">
        <v>33</v>
      </c>
      <c r="AV16" s="2">
        <v>0.5</v>
      </c>
      <c r="AW16" s="2">
        <v>255</v>
      </c>
      <c r="AX16" s="2" t="s">
        <v>34</v>
      </c>
      <c r="AY16" s="2" t="s">
        <v>29</v>
      </c>
    </row>
    <row r="17" spans="7:51" ht="20.100000000000001" customHeight="1" x14ac:dyDescent="0.25">
      <c r="G17">
        <v>1</v>
      </c>
      <c r="H17">
        <f t="shared" si="7"/>
        <v>2</v>
      </c>
      <c r="I17" s="3" t="s">
        <v>51</v>
      </c>
      <c r="J17" s="3" t="s">
        <v>31</v>
      </c>
      <c r="K17" s="3" t="s">
        <v>52</v>
      </c>
      <c r="L17" s="3" t="s">
        <v>31</v>
      </c>
      <c r="M17" s="3">
        <v>1000</v>
      </c>
      <c r="N17" s="3">
        <v>9.1899999999999996E-2</v>
      </c>
      <c r="O17" s="3">
        <v>4.3999999999999997E-2</v>
      </c>
      <c r="P17" s="3">
        <v>0.18379999999999999</v>
      </c>
      <c r="Q17" s="3">
        <v>8.8099999999999998E-2</v>
      </c>
      <c r="R17" s="3">
        <v>3.6799999999999999E-2</v>
      </c>
      <c r="S17" s="3">
        <v>3.6799999999999999E-2</v>
      </c>
      <c r="T17">
        <f t="shared" si="2"/>
        <v>27.173913043478262</v>
      </c>
      <c r="U17">
        <f t="shared" si="2"/>
        <v>27.173913043478262</v>
      </c>
      <c r="V17" s="4">
        <f t="shared" si="3"/>
        <v>9.1899999999999996E-2</v>
      </c>
      <c r="W17" s="4">
        <f t="shared" si="0"/>
        <v>4.3999999999999997E-2</v>
      </c>
      <c r="X17" s="4">
        <f t="shared" si="0"/>
        <v>0.18379999999999999</v>
      </c>
      <c r="Y17" s="4">
        <f t="shared" si="0"/>
        <v>8.8099999999999998E-2</v>
      </c>
      <c r="Z17" s="4">
        <f t="shared" si="4"/>
        <v>27.173913043478262</v>
      </c>
      <c r="AA17" s="4">
        <f t="shared" si="4"/>
        <v>27.173913043478262</v>
      </c>
      <c r="AB17">
        <f t="shared" si="5"/>
        <v>0.36759999999999998</v>
      </c>
      <c r="AC17">
        <f t="shared" si="1"/>
        <v>0.17599999999999999</v>
      </c>
      <c r="AD17">
        <f t="shared" si="1"/>
        <v>0.73519999999999996</v>
      </c>
      <c r="AE17">
        <f t="shared" si="1"/>
        <v>0.35239999999999999</v>
      </c>
      <c r="AF17">
        <f t="shared" si="6"/>
        <v>27.173913043478262</v>
      </c>
      <c r="AG17">
        <f t="shared" si="6"/>
        <v>27.173913043478262</v>
      </c>
      <c r="AH17" s="3">
        <v>7.7200000000000001E-4</v>
      </c>
      <c r="AI17" s="3">
        <v>3.6999999999999999E-4</v>
      </c>
      <c r="AJ17" s="3">
        <v>1.5E-3</v>
      </c>
      <c r="AK17" s="3">
        <v>7.3999999999999999E-4</v>
      </c>
      <c r="AL17" s="3">
        <v>3.2000000000000002E-3</v>
      </c>
      <c r="AM17" s="3">
        <v>3.2000000000000002E-3</v>
      </c>
      <c r="AN17" s="3">
        <v>50</v>
      </c>
      <c r="AO17" s="3">
        <v>250</v>
      </c>
      <c r="AP17" s="3">
        <v>6.7900000000000002E-4</v>
      </c>
      <c r="AQ17" s="3">
        <v>1.4E-3</v>
      </c>
      <c r="AR17" s="3">
        <v>1.4E-3</v>
      </c>
      <c r="AS17" s="3">
        <v>2.8E-3</v>
      </c>
      <c r="AT17" s="3">
        <v>142</v>
      </c>
      <c r="AU17" s="3" t="s">
        <v>33</v>
      </c>
      <c r="AV17" s="3">
        <v>0.5</v>
      </c>
      <c r="AW17" s="3">
        <v>255</v>
      </c>
      <c r="AX17" s="3" t="s">
        <v>34</v>
      </c>
      <c r="AY17" s="3" t="s">
        <v>29</v>
      </c>
    </row>
    <row r="18" spans="7:51" ht="20.100000000000001" customHeight="1" x14ac:dyDescent="0.25">
      <c r="G18">
        <v>10</v>
      </c>
      <c r="H18">
        <v>30</v>
      </c>
      <c r="I18" s="2" t="s">
        <v>53</v>
      </c>
      <c r="J18" s="2" t="s">
        <v>31</v>
      </c>
      <c r="K18" s="2" t="s">
        <v>30</v>
      </c>
      <c r="L18" s="2" t="s">
        <v>31</v>
      </c>
      <c r="M18" s="2">
        <v>500</v>
      </c>
      <c r="N18" s="2">
        <v>2.6800000000000001E-2</v>
      </c>
      <c r="O18" s="2">
        <v>4.41E-2</v>
      </c>
      <c r="P18" s="2">
        <v>0.107</v>
      </c>
      <c r="Q18" s="2">
        <v>0.17649999999999999</v>
      </c>
      <c r="R18" s="2">
        <v>2.8799999999999999E-2</v>
      </c>
      <c r="S18" s="2">
        <v>2.8799999999999999E-2</v>
      </c>
      <c r="T18">
        <f t="shared" si="2"/>
        <v>34.722222222222221</v>
      </c>
      <c r="U18">
        <f t="shared" si="2"/>
        <v>34.722222222222221</v>
      </c>
      <c r="V18" s="4">
        <f t="shared" si="3"/>
        <v>1.34E-2</v>
      </c>
      <c r="W18" s="4">
        <f t="shared" si="3"/>
        <v>2.205E-2</v>
      </c>
      <c r="X18" s="4">
        <f t="shared" si="3"/>
        <v>5.3499999999999999E-2</v>
      </c>
      <c r="Y18" s="4">
        <f t="shared" si="3"/>
        <v>8.8249999999999995E-2</v>
      </c>
      <c r="Z18" s="4">
        <f t="shared" si="4"/>
        <v>17.361111111111111</v>
      </c>
      <c r="AA18" s="4">
        <f t="shared" si="4"/>
        <v>17.361111111111111</v>
      </c>
      <c r="AB18">
        <f t="shared" si="5"/>
        <v>12.06</v>
      </c>
      <c r="AC18">
        <f t="shared" si="5"/>
        <v>19.844999999999999</v>
      </c>
      <c r="AD18">
        <f t="shared" si="5"/>
        <v>48.15</v>
      </c>
      <c r="AE18">
        <f t="shared" si="5"/>
        <v>79.424999999999997</v>
      </c>
      <c r="AF18">
        <f t="shared" si="6"/>
        <v>17.361111111111111</v>
      </c>
      <c r="AG18">
        <f t="shared" si="6"/>
        <v>17.361111111111111</v>
      </c>
      <c r="AH18" s="2">
        <v>1.12E-4</v>
      </c>
      <c r="AI18" s="2">
        <v>1.85E-4</v>
      </c>
      <c r="AJ18" s="2">
        <v>4.4999999999999999E-4</v>
      </c>
      <c r="AK18" s="2">
        <v>7.4100000000000001E-4</v>
      </c>
      <c r="AL18" s="2">
        <v>2.0999999999999999E-3</v>
      </c>
      <c r="AM18" s="2">
        <v>2.0999999999999999E-3</v>
      </c>
      <c r="AN18" s="2">
        <v>50</v>
      </c>
      <c r="AO18" s="2">
        <v>250</v>
      </c>
      <c r="AP18" s="2">
        <v>9.8999999999999994E-5</v>
      </c>
      <c r="AQ18" s="2">
        <v>3.9599999999999998E-4</v>
      </c>
      <c r="AR18" s="2">
        <v>2.02E-4</v>
      </c>
      <c r="AS18" s="2">
        <v>8.0900000000000004E-4</v>
      </c>
      <c r="AT18" s="2">
        <v>261</v>
      </c>
      <c r="AU18" s="2" t="s">
        <v>33</v>
      </c>
      <c r="AV18" s="2">
        <v>0.5</v>
      </c>
      <c r="AW18" s="2">
        <v>470</v>
      </c>
      <c r="AX18" s="2" t="s">
        <v>34</v>
      </c>
      <c r="AY18" s="2" t="s">
        <v>29</v>
      </c>
    </row>
    <row r="19" spans="7:51" ht="20.100000000000001" customHeight="1" x14ac:dyDescent="0.25">
      <c r="G19">
        <v>5</v>
      </c>
      <c r="H19">
        <v>10</v>
      </c>
      <c r="I19" s="3" t="s">
        <v>30</v>
      </c>
      <c r="J19" s="3" t="s">
        <v>31</v>
      </c>
      <c r="K19" s="3" t="s">
        <v>38</v>
      </c>
      <c r="L19" s="3" t="s">
        <v>31</v>
      </c>
      <c r="M19" s="3">
        <v>1000</v>
      </c>
      <c r="N19" s="3">
        <v>5.5899999999999998E-2</v>
      </c>
      <c r="O19" s="3">
        <v>5.0599999999999999E-2</v>
      </c>
      <c r="P19" s="3">
        <v>0.2235</v>
      </c>
      <c r="Q19" s="3">
        <v>0.2024</v>
      </c>
      <c r="R19" s="3">
        <v>3.6799999999999999E-2</v>
      </c>
      <c r="S19" s="3">
        <v>3.6799999999999999E-2</v>
      </c>
      <c r="T19">
        <f t="shared" si="2"/>
        <v>27.173913043478262</v>
      </c>
      <c r="U19">
        <f t="shared" si="2"/>
        <v>27.173913043478262</v>
      </c>
      <c r="V19" s="4">
        <f t="shared" si="3"/>
        <v>5.5899999999999998E-2</v>
      </c>
      <c r="W19" s="4">
        <f t="shared" si="3"/>
        <v>5.0599999999999999E-2</v>
      </c>
      <c r="X19" s="4">
        <f t="shared" si="3"/>
        <v>0.2235</v>
      </c>
      <c r="Y19" s="4">
        <f t="shared" si="3"/>
        <v>0.2024</v>
      </c>
      <c r="Z19" s="4">
        <f t="shared" si="4"/>
        <v>27.173913043478262</v>
      </c>
      <c r="AA19" s="4">
        <f t="shared" si="4"/>
        <v>27.173913043478262</v>
      </c>
      <c r="AB19">
        <f t="shared" si="5"/>
        <v>5.59</v>
      </c>
      <c r="AC19">
        <f t="shared" si="5"/>
        <v>5.0599999999999996</v>
      </c>
      <c r="AD19">
        <f t="shared" si="5"/>
        <v>22.35</v>
      </c>
      <c r="AE19">
        <f t="shared" si="5"/>
        <v>20.239999999999998</v>
      </c>
      <c r="AF19">
        <f t="shared" si="6"/>
        <v>27.173913043478262</v>
      </c>
      <c r="AG19">
        <f t="shared" si="6"/>
        <v>27.173913043478262</v>
      </c>
      <c r="AH19" s="3">
        <v>4.6900000000000002E-4</v>
      </c>
      <c r="AI19" s="3">
        <v>4.2499999999999998E-4</v>
      </c>
      <c r="AJ19" s="3">
        <v>1.9E-3</v>
      </c>
      <c r="AK19" s="3">
        <v>1.6999999999999999E-3</v>
      </c>
      <c r="AL19" s="3">
        <v>3.2000000000000002E-3</v>
      </c>
      <c r="AM19" s="3">
        <v>3.2000000000000002E-3</v>
      </c>
      <c r="AN19" s="3">
        <v>50</v>
      </c>
      <c r="AO19" s="3">
        <v>250</v>
      </c>
      <c r="AP19" s="3">
        <v>4.1300000000000001E-4</v>
      </c>
      <c r="AQ19" s="3">
        <v>1.6999999999999999E-3</v>
      </c>
      <c r="AR19" s="3">
        <v>8.4500000000000005E-4</v>
      </c>
      <c r="AS19" s="3">
        <v>3.3999999999999998E-3</v>
      </c>
      <c r="AT19" s="3">
        <v>161</v>
      </c>
      <c r="AU19" s="3" t="s">
        <v>33</v>
      </c>
      <c r="AV19" s="3">
        <v>0.5</v>
      </c>
      <c r="AW19" s="3">
        <v>290</v>
      </c>
      <c r="AX19" s="3" t="s">
        <v>34</v>
      </c>
      <c r="AY19" s="3" t="s">
        <v>29</v>
      </c>
    </row>
    <row r="20" spans="7:51" ht="20.100000000000001" customHeight="1" x14ac:dyDescent="0.25">
      <c r="G20">
        <v>10</v>
      </c>
      <c r="H20">
        <f t="shared" si="7"/>
        <v>20</v>
      </c>
      <c r="I20" s="2" t="s">
        <v>54</v>
      </c>
      <c r="J20" s="2" t="s">
        <v>31</v>
      </c>
      <c r="K20" s="2" t="s">
        <v>47</v>
      </c>
      <c r="L20" s="2" t="s">
        <v>31</v>
      </c>
      <c r="M20" s="2">
        <v>500</v>
      </c>
      <c r="N20" s="2">
        <v>2.6800000000000001E-2</v>
      </c>
      <c r="O20" s="2">
        <v>4.41E-2</v>
      </c>
      <c r="P20" s="2">
        <v>0.107</v>
      </c>
      <c r="Q20" s="2">
        <v>0.17649999999999999</v>
      </c>
      <c r="R20" s="2">
        <v>2.8799999999999999E-2</v>
      </c>
      <c r="S20" s="2">
        <v>2.8799999999999999E-2</v>
      </c>
      <c r="T20">
        <f t="shared" si="2"/>
        <v>34.722222222222221</v>
      </c>
      <c r="U20">
        <f t="shared" si="2"/>
        <v>34.722222222222221</v>
      </c>
      <c r="V20" s="4">
        <f t="shared" si="3"/>
        <v>1.34E-2</v>
      </c>
      <c r="W20" s="4">
        <f t="shared" si="3"/>
        <v>2.205E-2</v>
      </c>
      <c r="X20" s="4">
        <f t="shared" si="3"/>
        <v>5.3499999999999999E-2</v>
      </c>
      <c r="Y20" s="4">
        <f t="shared" si="3"/>
        <v>8.8249999999999995E-2</v>
      </c>
      <c r="Z20" s="4">
        <f t="shared" si="4"/>
        <v>17.361111111111111</v>
      </c>
      <c r="AA20" s="4">
        <f t="shared" si="4"/>
        <v>17.361111111111111</v>
      </c>
      <c r="AB20">
        <f t="shared" si="5"/>
        <v>5.36</v>
      </c>
      <c r="AC20">
        <f t="shared" si="5"/>
        <v>8.82</v>
      </c>
      <c r="AD20">
        <f t="shared" si="5"/>
        <v>21.4</v>
      </c>
      <c r="AE20">
        <f t="shared" si="5"/>
        <v>35.299999999999997</v>
      </c>
      <c r="AF20">
        <f t="shared" si="6"/>
        <v>17.361111111111111</v>
      </c>
      <c r="AG20">
        <f t="shared" si="6"/>
        <v>17.361111111111111</v>
      </c>
      <c r="AH20" s="2">
        <v>1.12E-4</v>
      </c>
      <c r="AI20" s="2">
        <v>1.85E-4</v>
      </c>
      <c r="AJ20" s="2">
        <v>4.4999999999999999E-4</v>
      </c>
      <c r="AK20" s="2">
        <v>7.4100000000000001E-4</v>
      </c>
      <c r="AL20" s="2">
        <v>2.0999999999999999E-3</v>
      </c>
      <c r="AM20" s="2">
        <v>2.0999999999999999E-3</v>
      </c>
      <c r="AN20" s="2">
        <v>50</v>
      </c>
      <c r="AO20" s="2">
        <v>250</v>
      </c>
      <c r="AP20" s="2">
        <v>9.8999999999999994E-5</v>
      </c>
      <c r="AQ20" s="2">
        <v>3.9599999999999998E-4</v>
      </c>
      <c r="AR20" s="2">
        <v>2.02E-4</v>
      </c>
      <c r="AS20" s="2">
        <v>8.0900000000000004E-4</v>
      </c>
      <c r="AT20" s="2">
        <v>261</v>
      </c>
      <c r="AU20" s="2" t="s">
        <v>33</v>
      </c>
      <c r="AV20" s="2">
        <v>0.5</v>
      </c>
      <c r="AW20" s="2">
        <v>470</v>
      </c>
      <c r="AX20" s="2" t="s">
        <v>34</v>
      </c>
      <c r="AY20" s="2" t="s">
        <v>29</v>
      </c>
    </row>
    <row r="21" spans="7:51" ht="20.100000000000001" customHeight="1" x14ac:dyDescent="0.25">
      <c r="G21">
        <v>5</v>
      </c>
      <c r="H21">
        <f t="shared" si="7"/>
        <v>10</v>
      </c>
      <c r="I21" s="3" t="s">
        <v>43</v>
      </c>
      <c r="J21" s="3" t="s">
        <v>31</v>
      </c>
      <c r="K21" s="3" t="s">
        <v>48</v>
      </c>
      <c r="L21" s="3" t="s">
        <v>31</v>
      </c>
      <c r="M21" s="3">
        <v>1000</v>
      </c>
      <c r="N21" s="3">
        <v>5.5899999999999998E-2</v>
      </c>
      <c r="O21" s="3">
        <v>5.0599999999999999E-2</v>
      </c>
      <c r="P21" s="3">
        <v>0.2235</v>
      </c>
      <c r="Q21" s="3">
        <v>0.2024</v>
      </c>
      <c r="R21" s="3">
        <v>3.6799999999999999E-2</v>
      </c>
      <c r="S21" s="3">
        <v>3.6799999999999999E-2</v>
      </c>
      <c r="T21">
        <f t="shared" si="2"/>
        <v>27.173913043478262</v>
      </c>
      <c r="U21">
        <f t="shared" si="2"/>
        <v>27.173913043478262</v>
      </c>
      <c r="V21" s="4">
        <f t="shared" si="3"/>
        <v>5.5899999999999998E-2</v>
      </c>
      <c r="W21" s="4">
        <f t="shared" si="3"/>
        <v>5.0599999999999999E-2</v>
      </c>
      <c r="X21" s="4">
        <f t="shared" si="3"/>
        <v>0.2235</v>
      </c>
      <c r="Y21" s="4">
        <f t="shared" si="3"/>
        <v>0.2024</v>
      </c>
      <c r="Z21" s="4">
        <f t="shared" si="4"/>
        <v>27.173913043478262</v>
      </c>
      <c r="AA21" s="4">
        <f t="shared" si="4"/>
        <v>27.173913043478262</v>
      </c>
      <c r="AB21">
        <f t="shared" si="5"/>
        <v>5.59</v>
      </c>
      <c r="AC21">
        <f t="shared" si="5"/>
        <v>5.0599999999999996</v>
      </c>
      <c r="AD21">
        <f t="shared" si="5"/>
        <v>22.35</v>
      </c>
      <c r="AE21">
        <f t="shared" si="5"/>
        <v>20.239999999999998</v>
      </c>
      <c r="AF21">
        <f t="shared" si="6"/>
        <v>27.173913043478262</v>
      </c>
      <c r="AG21">
        <f t="shared" si="6"/>
        <v>27.173913043478262</v>
      </c>
      <c r="AH21" s="3">
        <v>4.6900000000000002E-4</v>
      </c>
      <c r="AI21" s="3">
        <v>4.2499999999999998E-4</v>
      </c>
      <c r="AJ21" s="3">
        <v>1.9E-3</v>
      </c>
      <c r="AK21" s="3">
        <v>1.6999999999999999E-3</v>
      </c>
      <c r="AL21" s="3">
        <v>3.2000000000000002E-3</v>
      </c>
      <c r="AM21" s="3">
        <v>3.2000000000000002E-3</v>
      </c>
      <c r="AN21" s="3">
        <v>50</v>
      </c>
      <c r="AO21" s="3">
        <v>250</v>
      </c>
      <c r="AP21" s="3">
        <v>4.1300000000000001E-4</v>
      </c>
      <c r="AQ21" s="3">
        <v>1.6999999999999999E-3</v>
      </c>
      <c r="AR21" s="3">
        <v>8.4500000000000005E-4</v>
      </c>
      <c r="AS21" s="3">
        <v>3.3999999999999998E-3</v>
      </c>
      <c r="AT21" s="3">
        <v>161</v>
      </c>
      <c r="AU21" s="3" t="s">
        <v>33</v>
      </c>
      <c r="AV21" s="3">
        <v>0.5</v>
      </c>
      <c r="AW21" s="3">
        <v>290</v>
      </c>
      <c r="AX21" s="3" t="s">
        <v>34</v>
      </c>
      <c r="AY21" s="3" t="s">
        <v>29</v>
      </c>
    </row>
    <row r="22" spans="7:51" ht="20.100000000000001" customHeight="1" x14ac:dyDescent="0.25">
      <c r="H22" t="s">
        <v>57</v>
      </c>
      <c r="AB22" s="5" t="s">
        <v>65</v>
      </c>
      <c r="AC22" s="5"/>
      <c r="AD22" s="5"/>
      <c r="AE22" s="5"/>
      <c r="AF22" s="5"/>
      <c r="AG22" s="5"/>
    </row>
    <row r="23" spans="7:51" ht="20.100000000000001" customHeight="1" x14ac:dyDescent="0.25">
      <c r="H23">
        <v>50</v>
      </c>
      <c r="AB23">
        <f>SUM(AB2:AB21)</f>
        <v>125.47720000000002</v>
      </c>
      <c r="AC23">
        <f t="shared" ref="AC23:AG23" si="8">SUM(AC2:AC21)</f>
        <v>101.06020000000001</v>
      </c>
      <c r="AD23">
        <f t="shared" si="8"/>
        <v>308.08200000000005</v>
      </c>
      <c r="AE23">
        <f t="shared" si="8"/>
        <v>279.82780000000002</v>
      </c>
      <c r="AF23">
        <f t="shared" si="8"/>
        <v>464.97584541062793</v>
      </c>
      <c r="AG23">
        <f t="shared" si="8"/>
        <v>464.97584541062793</v>
      </c>
    </row>
    <row r="24" spans="7:51" ht="20.100000000000001" customHeight="1" x14ac:dyDescent="0.25">
      <c r="AB24" s="6" t="s">
        <v>66</v>
      </c>
      <c r="AC24" s="6"/>
      <c r="AD24" s="6"/>
      <c r="AE24" s="6"/>
      <c r="AF24" s="6"/>
      <c r="AG24" s="6"/>
    </row>
    <row r="25" spans="7:51" ht="20.100000000000001" customHeight="1" x14ac:dyDescent="0.25">
      <c r="AB25" s="7">
        <f>AB23/$H$23^2</f>
        <v>5.0190880000000007E-2</v>
      </c>
      <c r="AC25" s="7">
        <f t="shared" ref="AC25:AE25" si="9">AC23/$H$23^2</f>
        <v>4.0424080000000001E-2</v>
      </c>
      <c r="AD25" s="7">
        <f t="shared" si="9"/>
        <v>0.12323280000000002</v>
      </c>
      <c r="AE25" s="7">
        <f t="shared" si="9"/>
        <v>0.11193112000000001</v>
      </c>
      <c r="AF25" s="7">
        <f>1/AF23</f>
        <v>2.1506493506493513E-3</v>
      </c>
      <c r="AG25" s="7">
        <f>1/AG23</f>
        <v>2.1506493506493513E-3</v>
      </c>
    </row>
  </sheetData>
  <mergeCells count="2">
    <mergeCell ref="AB22:AG22"/>
    <mergeCell ref="AB24:AG2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 Yang</dc:creator>
  <cp:lastModifiedBy>Tao Yang</cp:lastModifiedBy>
  <dcterms:created xsi:type="dcterms:W3CDTF">2020-02-26T16:33:09Z</dcterms:created>
  <dcterms:modified xsi:type="dcterms:W3CDTF">2020-02-26T16:55:48Z</dcterms:modified>
</cp:coreProperties>
</file>